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025" tabRatio="598" activeTab="0"/>
  </bookViews>
  <sheets>
    <sheet name="Correcciones datos DB10" sheetId="1" r:id="rId1"/>
    <sheet name="DB10 - corregido" sheetId="2" r:id="rId2"/>
    <sheet name="DB10 - publicado" sheetId="3" r:id="rId3"/>
  </sheets>
  <definedNames>
    <definedName name="_xlfn.COUNTIFS" hidden="1">#NAME?</definedName>
    <definedName name="Halo">#REF!</definedName>
    <definedName name="Hola" localSheetId="1">#REF!</definedName>
    <definedName name="Hola" localSheetId="2">#REF!</definedName>
    <definedName name="Hola">#REF!</definedName>
    <definedName name="Z_4A0115D6_6D39_4E07_BD9E_53C4D488A31B_.wvu.FilterData" localSheetId="0" hidden="1">'Correcciones datos DB10'!$A$2:$AJ$185</definedName>
    <definedName name="Z_4A0115D6_6D39_4E07_BD9E_53C4D488A31B_.wvu.FilterData" localSheetId="1" hidden="1">'DB10 - corregido'!$A$2:$AI$2</definedName>
    <definedName name="Z_D4D8C67A_F3EF_4695_9CC4_23D3171F3E37_.wvu.FilterData" localSheetId="0" hidden="1">'Correcciones datos DB10'!$A$2:$AJ$185</definedName>
    <definedName name="Z_D4D8C67A_F3EF_4695_9CC4_23D3171F3E37_.wvu.FilterData" localSheetId="1" hidden="1">'DB10 - corregido'!$A$2:$AI$2</definedName>
  </definedNames>
  <calcPr fullCalcOnLoad="1"/>
</workbook>
</file>

<file path=xl/comments1.xml><?xml version="1.0" encoding="utf-8"?>
<comments xmlns="http://schemas.openxmlformats.org/spreadsheetml/2006/main">
  <authors>
    <author>wb231411</author>
  </authors>
  <commentList>
    <comment ref="I104" authorId="0">
      <text>
        <r>
          <rPr>
            <b/>
            <sz val="9"/>
            <rFont val="Tahoma"/>
            <family val="2"/>
          </rPr>
          <t>wb231411:</t>
        </r>
        <r>
          <rPr>
            <sz val="9"/>
            <rFont val="Tahoma"/>
            <family val="2"/>
          </rPr>
          <t xml:space="preserve">
became a practice country - count below includes #value! signs</t>
        </r>
      </text>
    </comment>
  </commentList>
</comments>
</file>

<file path=xl/sharedStrings.xml><?xml version="1.0" encoding="utf-8"?>
<sst xmlns="http://schemas.openxmlformats.org/spreadsheetml/2006/main" count="839" uniqueCount="233">
  <si>
    <t>No practice</t>
  </si>
  <si>
    <t>Albania</t>
  </si>
  <si>
    <t>Angola</t>
  </si>
  <si>
    <t>Argentina</t>
  </si>
  <si>
    <t>Armenia</t>
  </si>
  <si>
    <t>Australia</t>
  </si>
  <si>
    <t>Austria</t>
  </si>
  <si>
    <t>Azerbaijan</t>
  </si>
  <si>
    <t>Bangladesh</t>
  </si>
  <si>
    <t>Belarus</t>
  </si>
  <si>
    <t>Benin</t>
  </si>
  <si>
    <t>Bolivia</t>
  </si>
  <si>
    <t>Botswana</t>
  </si>
  <si>
    <t>Brunei Darussalam</t>
  </si>
  <si>
    <t>no practice</t>
  </si>
  <si>
    <t>Bulgaria</t>
  </si>
  <si>
    <t>Burkina Faso</t>
  </si>
  <si>
    <t>Burundi</t>
  </si>
  <si>
    <t>Chad</t>
  </si>
  <si>
    <t>Chile</t>
  </si>
  <si>
    <t>China</t>
  </si>
  <si>
    <t>Colombia</t>
  </si>
  <si>
    <t>Costa Rica</t>
  </si>
  <si>
    <t>Djibouti</t>
  </si>
  <si>
    <t>Dominica</t>
  </si>
  <si>
    <t>Ecuador</t>
  </si>
  <si>
    <t>El Salvador</t>
  </si>
  <si>
    <t>Eritrea</t>
  </si>
  <si>
    <t>Estonia</t>
  </si>
  <si>
    <t>Fiji</t>
  </si>
  <si>
    <t>Georgia</t>
  </si>
  <si>
    <t>Ghana</t>
  </si>
  <si>
    <t>Grenada</t>
  </si>
  <si>
    <t>Guatemala</t>
  </si>
  <si>
    <t>Guinea</t>
  </si>
  <si>
    <t>Guinea-Bissau</t>
  </si>
  <si>
    <t>Guyana</t>
  </si>
  <si>
    <t>Honduras</t>
  </si>
  <si>
    <t>Hong Kong, China</t>
  </si>
  <si>
    <t>India</t>
  </si>
  <si>
    <t>Indonesia</t>
  </si>
  <si>
    <t>Iraq</t>
  </si>
  <si>
    <t>Israel</t>
  </si>
  <si>
    <t>Jamaica</t>
  </si>
  <si>
    <t>Kazakhstan</t>
  </si>
  <si>
    <t>Kiribati</t>
  </si>
  <si>
    <t>Kosovo</t>
  </si>
  <si>
    <t>Kuwait</t>
  </si>
  <si>
    <t>Latvia</t>
  </si>
  <si>
    <t>Lesotho</t>
  </si>
  <si>
    <t>Liberia</t>
  </si>
  <si>
    <t>Madagascar</t>
  </si>
  <si>
    <t>Malawi</t>
  </si>
  <si>
    <t>Mauritania</t>
  </si>
  <si>
    <t>Moldova</t>
  </si>
  <si>
    <t>Mongolia</t>
  </si>
  <si>
    <t>Montenegro</t>
  </si>
  <si>
    <t>Mozambique</t>
  </si>
  <si>
    <t>Namibia</t>
  </si>
  <si>
    <t>Nepal</t>
  </si>
  <si>
    <t>Nicaragua</t>
  </si>
  <si>
    <t>Niger</t>
  </si>
  <si>
    <t>Nigeria</t>
  </si>
  <si>
    <t>Palau</t>
  </si>
  <si>
    <t>Paraguay</t>
  </si>
  <si>
    <t>Portugal</t>
  </si>
  <si>
    <t>Puerto Rico</t>
  </si>
  <si>
    <t>Qatar</t>
  </si>
  <si>
    <t>Rwanda</t>
  </si>
  <si>
    <t>Samoa</t>
  </si>
  <si>
    <t>Senegal</t>
  </si>
  <si>
    <t>Serbia</t>
  </si>
  <si>
    <t>Seychelles</t>
  </si>
  <si>
    <t>Sri Lanka</t>
  </si>
  <si>
    <t>Suriname</t>
  </si>
  <si>
    <t>Taiwan, China</t>
  </si>
  <si>
    <t>Tajikistan</t>
  </si>
  <si>
    <t>Tanzania</t>
  </si>
  <si>
    <t>Timor-Leste</t>
  </si>
  <si>
    <t>Togo</t>
  </si>
  <si>
    <t>Tonga</t>
  </si>
  <si>
    <t>Uganda</t>
  </si>
  <si>
    <t>Uruguay</t>
  </si>
  <si>
    <t>Vanuatu</t>
  </si>
  <si>
    <t>Zambia</t>
  </si>
  <si>
    <t>Zimbabwe</t>
  </si>
  <si>
    <t xml:space="preserve">Total </t>
  </si>
  <si>
    <t>Countries with Change in GNI data for DB10 due to corrections by DEC</t>
  </si>
  <si>
    <t>Economía</t>
  </si>
  <si>
    <t>Afganistán</t>
  </si>
  <si>
    <t>Argelia</t>
  </si>
  <si>
    <t>Antigua y Barbuda</t>
  </si>
  <si>
    <t>Bahamas</t>
  </si>
  <si>
    <t>Bahrein</t>
  </si>
  <si>
    <t>Bélgica</t>
  </si>
  <si>
    <t>Belice</t>
  </si>
  <si>
    <t>Bhután</t>
  </si>
  <si>
    <t>Bosnia y Herzegovina</t>
  </si>
  <si>
    <t>Brasil</t>
  </si>
  <si>
    <t>Camboya</t>
  </si>
  <si>
    <t>Camerún</t>
  </si>
  <si>
    <t>Canadá</t>
  </si>
  <si>
    <t>Cabo Verde</t>
  </si>
  <si>
    <t>República Centroafricana</t>
  </si>
  <si>
    <t>El Comoro</t>
  </si>
  <si>
    <t>Congo, República Democrática</t>
  </si>
  <si>
    <t>Congo, República del</t>
  </si>
  <si>
    <t>Costa de Marfil</t>
  </si>
  <si>
    <t>Croacia</t>
  </si>
  <si>
    <t>Chipre</t>
  </si>
  <si>
    <t>República Checa</t>
  </si>
  <si>
    <t>Dinamarca</t>
  </si>
  <si>
    <t>República Dominicana</t>
  </si>
  <si>
    <t>Egipto</t>
  </si>
  <si>
    <t>Guinea Ecuatorial</t>
  </si>
  <si>
    <t>Etiopía</t>
  </si>
  <si>
    <t>Finlandia</t>
  </si>
  <si>
    <t>Francia</t>
  </si>
  <si>
    <t>Gabón</t>
  </si>
  <si>
    <t>Gambia</t>
  </si>
  <si>
    <t>Alemania</t>
  </si>
  <si>
    <t>Grecia</t>
  </si>
  <si>
    <t>Haití</t>
  </si>
  <si>
    <t>Hungría</t>
  </si>
  <si>
    <t>Islandia</t>
  </si>
  <si>
    <t>Irán, República Islámica</t>
  </si>
  <si>
    <t>Irlanda</t>
  </si>
  <si>
    <t>Italia</t>
  </si>
  <si>
    <t>Japón</t>
  </si>
  <si>
    <t>Jordania</t>
  </si>
  <si>
    <t>Kenia</t>
  </si>
  <si>
    <t>República de Corea</t>
  </si>
  <si>
    <t>República Kirguisa</t>
  </si>
  <si>
    <t>RDP de Laos</t>
  </si>
  <si>
    <t>Líbano</t>
  </si>
  <si>
    <t>Lituania</t>
  </si>
  <si>
    <t>Luxemburgo</t>
  </si>
  <si>
    <t>Macedonia, ERY</t>
  </si>
  <si>
    <t>Malasia</t>
  </si>
  <si>
    <t>Maldivas</t>
  </si>
  <si>
    <t>Malí</t>
  </si>
  <si>
    <t>Islas Marshall</t>
  </si>
  <si>
    <t>Isla Mauricio</t>
  </si>
  <si>
    <t>México</t>
  </si>
  <si>
    <t>Micronesia, Estados Federados</t>
  </si>
  <si>
    <t>Marruecos</t>
  </si>
  <si>
    <t>Países Bajos</t>
  </si>
  <si>
    <t>Nueva Zelandia</t>
  </si>
  <si>
    <t>Noruega</t>
  </si>
  <si>
    <t>Omán</t>
  </si>
  <si>
    <t>Pakistán</t>
  </si>
  <si>
    <t>Panamá</t>
  </si>
  <si>
    <t>Papua Nueva Guinea</t>
  </si>
  <si>
    <t>Perú</t>
  </si>
  <si>
    <t>Filipinas</t>
  </si>
  <si>
    <t>Polonia</t>
  </si>
  <si>
    <t>Rumania</t>
  </si>
  <si>
    <t>Federación Rusa</t>
  </si>
  <si>
    <t>São Tomé y Principe</t>
  </si>
  <si>
    <t>Arabia Saudita</t>
  </si>
  <si>
    <t>Sierra Leona</t>
  </si>
  <si>
    <t>Singapur</t>
  </si>
  <si>
    <t>Eslovaquia</t>
  </si>
  <si>
    <t>Eslovenia</t>
  </si>
  <si>
    <t>Islas Salomón</t>
  </si>
  <si>
    <t>Sudáfrica</t>
  </si>
  <si>
    <t>España</t>
  </si>
  <si>
    <t>San Kitts y Nevis</t>
  </si>
  <si>
    <t>Santa Lucia</t>
  </si>
  <si>
    <t>San Vincent y las Grendadines</t>
  </si>
  <si>
    <t>Sudán</t>
  </si>
  <si>
    <t>Swazilandia</t>
  </si>
  <si>
    <t>Suecia</t>
  </si>
  <si>
    <t>Suiza</t>
  </si>
  <si>
    <t>República Árabe Siria</t>
  </si>
  <si>
    <t>Tailandia</t>
  </si>
  <si>
    <t>Trinidad y Tobago</t>
  </si>
  <si>
    <t>Túnez</t>
  </si>
  <si>
    <t>Turquía</t>
  </si>
  <si>
    <t>Ucrania</t>
  </si>
  <si>
    <t>Emiratos Arabes Unidos</t>
  </si>
  <si>
    <t>Reino Unido</t>
  </si>
  <si>
    <t>Estados Unidos</t>
  </si>
  <si>
    <t>Uzbekistán</t>
  </si>
  <si>
    <t>Venezuela, RB</t>
  </si>
  <si>
    <t>Viet Nam</t>
  </si>
  <si>
    <t>Ribera Occidental y Gaza</t>
  </si>
  <si>
    <t>Yemen</t>
  </si>
  <si>
    <t>Número total de puntos de datos corregidos</t>
  </si>
  <si>
    <t>Indicador DB</t>
  </si>
  <si>
    <t>Apertura de un negocio</t>
  </si>
  <si>
    <t>Manejo de permisos de construcción</t>
  </si>
  <si>
    <t>Registro de propiedades</t>
  </si>
  <si>
    <t>Obtención de Crédito - información crediticia</t>
  </si>
  <si>
    <t>Obtención de crédito - derechos legales</t>
  </si>
  <si>
    <t>Protección de los inversores</t>
  </si>
  <si>
    <t>Pago de impuestos</t>
  </si>
  <si>
    <t>Comercio transfronterizo</t>
  </si>
  <si>
    <t>Cumplimiento de contratos</t>
  </si>
  <si>
    <t>Cierre de una empresa</t>
  </si>
  <si>
    <t>Correcciones marcadas en color naranja se deben a correcciones en los datos suministrados por fuentes externas con respecto al INB per cápita y no son incluidos en la tasa general de correcciones</t>
  </si>
  <si>
    <t>Número de Correcciones en los datos de DB2010</t>
  </si>
  <si>
    <t>Número de Puntos de datos por Indicador</t>
  </si>
  <si>
    <t>Tasa de Corrección</t>
  </si>
  <si>
    <t>Obtención de crédito</t>
  </si>
  <si>
    <t>Procedimientos (número)</t>
  </si>
  <si>
    <t>Tiempo (días)</t>
  </si>
  <si>
    <t>Costo (% de ingreso per cápita)</t>
  </si>
  <si>
    <t>Requisito de capital mínimo pagado (% de ingreso per cápita)</t>
  </si>
  <si>
    <t>Costo (% del ingreso per cápita)</t>
  </si>
  <si>
    <t>Costo (% del valor de la propiedad)</t>
  </si>
  <si>
    <t>Índice de alcance de la información crediticia (0-6)</t>
  </si>
  <si>
    <t>Cobertura de organismos privados (% de adultos)</t>
  </si>
  <si>
    <t>Cobertura de registros publicos (% de adultos)</t>
  </si>
  <si>
    <t>Índice de fortaleza de los derechos legales (0-10)</t>
  </si>
  <si>
    <t>Summa Obtención de crédito</t>
  </si>
  <si>
    <t>Índice de divulgación de la información</t>
  </si>
  <si>
    <t>Índice de responsabilidad del director</t>
  </si>
  <si>
    <t>Índice de presentación de demandas de los accionistas</t>
  </si>
  <si>
    <t>Índice de protección del inversionista</t>
  </si>
  <si>
    <t>Pagos (numero)</t>
  </si>
  <si>
    <t>Tiempo (horas)</t>
  </si>
  <si>
    <t>Tasa total de impuestos (% de ganancia)</t>
  </si>
  <si>
    <t>Documentos para exportar (numero)</t>
  </si>
  <si>
    <t>Tiempo para exportar (dias)</t>
  </si>
  <si>
    <t>Costo de exportación (US$ por contenedor)</t>
  </si>
  <si>
    <t>Documentos para importar (numero)</t>
  </si>
  <si>
    <t>Tiempo para importar (días)</t>
  </si>
  <si>
    <t>Costo de importación (US$ por contenedor)</t>
  </si>
  <si>
    <t>Costo (% de la deuda)</t>
  </si>
  <si>
    <t>Tiempo (años)</t>
  </si>
  <si>
    <t>Costo (porcentaje del activo)</t>
  </si>
  <si>
    <t>Tasa de recuperación (centavos por dólar)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</si>
</sst>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43" fontId="4" fillId="0" borderId="0" xfId="42" applyFont="1" applyFill="1" applyBorder="1" applyAlignment="1">
      <alignment/>
    </xf>
    <xf numFmtId="0" fontId="4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9" fontId="4" fillId="34" borderId="13" xfId="65" applyFont="1" applyFill="1" applyBorder="1" applyAlignment="1">
      <alignment vertical="center"/>
    </xf>
    <xf numFmtId="9" fontId="4" fillId="34" borderId="14" xfId="65" applyFont="1" applyFill="1" applyBorder="1" applyAlignment="1">
      <alignment vertical="center"/>
    </xf>
    <xf numFmtId="43" fontId="0" fillId="0" borderId="0" xfId="42" applyFont="1" applyAlignment="1">
      <alignment/>
    </xf>
    <xf numFmtId="10" fontId="0" fillId="0" borderId="0" xfId="65" applyNumberFormat="1" applyFont="1" applyAlignment="1">
      <alignment/>
    </xf>
    <xf numFmtId="10" fontId="4" fillId="35" borderId="15" xfId="65" applyNumberFormat="1" applyFont="1" applyFill="1" applyBorder="1" applyAlignment="1">
      <alignment vertical="center"/>
    </xf>
    <xf numFmtId="0" fontId="4" fillId="33" borderId="0" xfId="61" applyFont="1" applyFill="1" applyBorder="1" applyAlignment="1">
      <alignment horizontal="center" wrapText="1"/>
      <protection/>
    </xf>
    <xf numFmtId="0" fontId="4" fillId="33" borderId="16" xfId="61" applyFont="1" applyFill="1" applyBorder="1" applyAlignment="1">
      <alignment horizontal="center" wrapText="1"/>
      <protection/>
    </xf>
    <xf numFmtId="165" fontId="0" fillId="0" borderId="0" xfId="42" applyNumberFormat="1" applyFont="1" applyAlignment="1">
      <alignment/>
    </xf>
    <xf numFmtId="43" fontId="4" fillId="0" borderId="0" xfId="42" applyFont="1" applyFill="1" applyBorder="1" applyAlignment="1">
      <alignment horizontal="right"/>
    </xf>
    <xf numFmtId="43" fontId="4" fillId="0" borderId="0" xfId="42" applyFont="1" applyFill="1" applyAlignment="1">
      <alignment/>
    </xf>
    <xf numFmtId="43" fontId="4" fillId="0" borderId="11" xfId="42" applyFont="1" applyFill="1" applyBorder="1" applyAlignment="1">
      <alignment/>
    </xf>
    <xf numFmtId="43" fontId="4" fillId="0" borderId="11" xfId="42" applyFont="1" applyFill="1" applyBorder="1" applyAlignment="1">
      <alignment horizontal="right"/>
    </xf>
    <xf numFmtId="43" fontId="4" fillId="0" borderId="17" xfId="42" applyFont="1" applyFill="1" applyBorder="1" applyAlignment="1">
      <alignment/>
    </xf>
    <xf numFmtId="43" fontId="4" fillId="36" borderId="0" xfId="42" applyFont="1" applyFill="1" applyAlignment="1">
      <alignment/>
    </xf>
    <xf numFmtId="43" fontId="4" fillId="36" borderId="0" xfId="42" applyFont="1" applyFill="1" applyBorder="1" applyAlignment="1">
      <alignment/>
    </xf>
    <xf numFmtId="43" fontId="4" fillId="37" borderId="0" xfId="42" applyFont="1" applyFill="1" applyBorder="1" applyAlignment="1">
      <alignment vertical="center"/>
    </xf>
    <xf numFmtId="164" fontId="4" fillId="34" borderId="10" xfId="42" applyNumberFormat="1" applyFont="1" applyFill="1" applyBorder="1" applyAlignment="1">
      <alignment vertical="center"/>
    </xf>
    <xf numFmtId="164" fontId="4" fillId="34" borderId="11" xfId="42" applyNumberFormat="1" applyFont="1" applyFill="1" applyBorder="1" applyAlignment="1">
      <alignment vertical="center"/>
    </xf>
    <xf numFmtId="1" fontId="4" fillId="37" borderId="0" xfId="61" applyNumberFormat="1" applyFont="1" applyFill="1" applyBorder="1">
      <alignment/>
      <protection/>
    </xf>
    <xf numFmtId="1" fontId="4" fillId="37" borderId="17" xfId="61" applyNumberFormat="1" applyFont="1" applyFill="1" applyBorder="1">
      <alignment/>
      <protection/>
    </xf>
    <xf numFmtId="1" fontId="4" fillId="37" borderId="0" xfId="61" applyNumberFormat="1" applyFont="1" applyFill="1" applyBorder="1" applyAlignment="1">
      <alignment/>
      <protection/>
    </xf>
    <xf numFmtId="1" fontId="4" fillId="37" borderId="17" xfId="61" applyNumberFormat="1" applyFont="1" applyFill="1" applyBorder="1" applyAlignment="1">
      <alignment/>
      <protection/>
    </xf>
    <xf numFmtId="1" fontId="4" fillId="37" borderId="17" xfId="42" applyNumberFormat="1" applyFont="1" applyFill="1" applyBorder="1" applyAlignment="1">
      <alignment/>
    </xf>
    <xf numFmtId="1" fontId="4" fillId="37" borderId="17" xfId="45" applyNumberFormat="1" applyFont="1" applyFill="1" applyBorder="1" applyAlignment="1">
      <alignment/>
    </xf>
    <xf numFmtId="1" fontId="4" fillId="37" borderId="0" xfId="61" applyNumberFormat="1" applyFont="1" applyFill="1" applyBorder="1" applyAlignment="1">
      <alignment horizontal="right"/>
      <protection/>
    </xf>
    <xf numFmtId="1" fontId="4" fillId="37" borderId="0" xfId="42" applyNumberFormat="1" applyFont="1" applyFill="1" applyBorder="1" applyAlignment="1">
      <alignment/>
    </xf>
    <xf numFmtId="1" fontId="4" fillId="37" borderId="0" xfId="61" applyNumberFormat="1" applyFont="1" applyFill="1" applyAlignment="1">
      <alignment/>
      <protection/>
    </xf>
    <xf numFmtId="1" fontId="4" fillId="37" borderId="16" xfId="61" applyNumberFormat="1" applyFont="1" applyFill="1" applyBorder="1" applyAlignment="1">
      <alignment/>
      <protection/>
    </xf>
    <xf numFmtId="1" fontId="4" fillId="37" borderId="16" xfId="61" applyNumberFormat="1" applyFont="1" applyFill="1" applyBorder="1">
      <alignment/>
      <protection/>
    </xf>
    <xf numFmtId="1" fontId="4" fillId="37" borderId="18" xfId="61" applyNumberFormat="1" applyFont="1" applyFill="1" applyBorder="1">
      <alignment/>
      <protection/>
    </xf>
    <xf numFmtId="1" fontId="4" fillId="37" borderId="18" xfId="45" applyNumberFormat="1" applyFont="1" applyFill="1" applyBorder="1" applyAlignment="1">
      <alignment/>
    </xf>
    <xf numFmtId="1" fontId="4" fillId="37" borderId="18" xfId="42" applyNumberFormat="1" applyFont="1" applyFill="1" applyBorder="1" applyAlignment="1">
      <alignment/>
    </xf>
    <xf numFmtId="1" fontId="4" fillId="37" borderId="16" xfId="61" applyNumberFormat="1" applyFont="1" applyFill="1" applyBorder="1" applyAlignment="1">
      <alignment horizontal="right"/>
      <protection/>
    </xf>
    <xf numFmtId="1" fontId="4" fillId="37" borderId="18" xfId="61" applyNumberFormat="1" applyFont="1" applyFill="1" applyBorder="1" applyAlignment="1">
      <alignment/>
      <protection/>
    </xf>
    <xf numFmtId="43" fontId="4" fillId="0" borderId="16" xfId="42" applyFont="1" applyFill="1" applyBorder="1" applyAlignment="1">
      <alignment/>
    </xf>
    <xf numFmtId="43" fontId="4" fillId="36" borderId="16" xfId="42" applyFont="1" applyFill="1" applyBorder="1" applyAlignment="1">
      <alignment/>
    </xf>
    <xf numFmtId="43" fontId="4" fillId="0" borderId="19" xfId="42" applyFont="1" applyFill="1" applyBorder="1" applyAlignment="1">
      <alignment/>
    </xf>
    <xf numFmtId="43" fontId="4" fillId="0" borderId="16" xfId="42" applyFont="1" applyFill="1" applyBorder="1" applyAlignment="1">
      <alignment/>
    </xf>
    <xf numFmtId="43" fontId="4" fillId="36" borderId="16" xfId="42" applyFont="1" applyFill="1" applyBorder="1" applyAlignment="1">
      <alignment/>
    </xf>
    <xf numFmtId="43" fontId="4" fillId="0" borderId="19" xfId="42" applyFont="1" applyFill="1" applyBorder="1" applyAlignment="1">
      <alignment horizontal="right"/>
    </xf>
    <xf numFmtId="43" fontId="4" fillId="0" borderId="16" xfId="42" applyFont="1" applyFill="1" applyBorder="1" applyAlignment="1">
      <alignment horizontal="right"/>
    </xf>
    <xf numFmtId="43" fontId="4" fillId="0" borderId="18" xfId="42" applyFont="1" applyFill="1" applyBorder="1" applyAlignment="1">
      <alignment/>
    </xf>
    <xf numFmtId="0" fontId="2" fillId="33" borderId="12" xfId="61" applyFont="1" applyFill="1" applyBorder="1" applyAlignment="1">
      <alignment horizontal="center"/>
      <protection/>
    </xf>
    <xf numFmtId="0" fontId="2" fillId="33" borderId="20" xfId="61" applyFont="1" applyFill="1" applyBorder="1" applyAlignment="1">
      <alignment horizontal="center"/>
      <protection/>
    </xf>
    <xf numFmtId="0" fontId="2" fillId="33" borderId="21" xfId="61" applyFont="1" applyFill="1" applyBorder="1" applyAlignment="1">
      <alignment horizontal="center"/>
      <protection/>
    </xf>
    <xf numFmtId="0" fontId="2" fillId="33" borderId="21" xfId="61" applyFont="1" applyFill="1" applyBorder="1" applyAlignment="1">
      <alignment horizontal="center" wrapText="1"/>
      <protection/>
    </xf>
    <xf numFmtId="0" fontId="2" fillId="33" borderId="20" xfId="61" applyFont="1" applyFill="1" applyBorder="1" applyAlignment="1">
      <alignment horizontal="center" wrapText="1"/>
      <protection/>
    </xf>
    <xf numFmtId="0" fontId="2" fillId="33" borderId="12" xfId="61" applyFont="1" applyFill="1" applyBorder="1" applyAlignment="1">
      <alignment horizontal="center" wrapText="1"/>
      <protection/>
    </xf>
    <xf numFmtId="0" fontId="4" fillId="33" borderId="16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43" fontId="4" fillId="37" borderId="0" xfId="42" applyFont="1" applyFill="1" applyBorder="1" applyAlignment="1">
      <alignment vertical="center"/>
    </xf>
    <xf numFmtId="43" fontId="4" fillId="19" borderId="0" xfId="42" applyFont="1" applyFill="1" applyBorder="1" applyAlignment="1">
      <alignment vertical="center"/>
    </xf>
    <xf numFmtId="0" fontId="4" fillId="34" borderId="11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vertical="center" wrapText="1"/>
    </xf>
    <xf numFmtId="0" fontId="4" fillId="35" borderId="15" xfId="0" applyFont="1" applyFill="1" applyBorder="1" applyAlignment="1">
      <alignment vertical="center" wrapText="1"/>
    </xf>
    <xf numFmtId="0" fontId="4" fillId="33" borderId="20" xfId="61" applyFont="1" applyFill="1" applyBorder="1" applyAlignment="1">
      <alignment horizontal="center" wrapText="1"/>
      <protection/>
    </xf>
    <xf numFmtId="0" fontId="4" fillId="33" borderId="12" xfId="61" applyFont="1" applyFill="1" applyBorder="1" applyAlignment="1">
      <alignment horizontal="center" wrapText="1"/>
      <protection/>
    </xf>
    <xf numFmtId="0" fontId="4" fillId="33" borderId="12" xfId="62" applyFont="1" applyFill="1" applyBorder="1" applyAlignment="1">
      <alignment horizontal="center" wrapText="1"/>
      <protection/>
    </xf>
    <xf numFmtId="0" fontId="4" fillId="33" borderId="20" xfId="62" applyFont="1" applyFill="1" applyBorder="1" applyAlignment="1">
      <alignment horizontal="center" wrapText="1"/>
      <protection/>
    </xf>
    <xf numFmtId="164" fontId="4" fillId="33" borderId="20" xfId="47" applyNumberFormat="1" applyFont="1" applyFill="1" applyBorder="1" applyAlignment="1">
      <alignment horizontal="center" wrapText="1"/>
    </xf>
    <xf numFmtId="0" fontId="4" fillId="33" borderId="21" xfId="62" applyFont="1" applyFill="1" applyBorder="1" applyAlignment="1">
      <alignment horizontal="center" wrapText="1"/>
      <protection/>
    </xf>
    <xf numFmtId="9" fontId="4" fillId="33" borderId="20" xfId="67" applyFont="1" applyFill="1" applyBorder="1" applyAlignment="1">
      <alignment horizontal="center" wrapText="1"/>
    </xf>
    <xf numFmtId="166" fontId="4" fillId="33" borderId="20" xfId="67" applyNumberFormat="1" applyFont="1" applyFill="1" applyBorder="1" applyAlignment="1">
      <alignment horizontal="center" wrapText="1"/>
    </xf>
    <xf numFmtId="164" fontId="4" fillId="33" borderId="12" xfId="46" applyNumberFormat="1" applyFont="1" applyFill="1" applyBorder="1" applyAlignment="1">
      <alignment horizontal="center" wrapText="1"/>
    </xf>
    <xf numFmtId="164" fontId="4" fillId="33" borderId="20" xfId="46" applyNumberFormat="1" applyFont="1" applyFill="1" applyBorder="1" applyAlignment="1">
      <alignment horizontal="center" wrapText="1"/>
    </xf>
    <xf numFmtId="43" fontId="4" fillId="33" borderId="20" xfId="46" applyNumberFormat="1" applyFont="1" applyFill="1" applyBorder="1" applyAlignment="1">
      <alignment horizontal="center" wrapText="1"/>
    </xf>
    <xf numFmtId="165" fontId="4" fillId="33" borderId="20" xfId="46" applyNumberFormat="1" applyFont="1" applyFill="1" applyBorder="1" applyAlignment="1">
      <alignment horizontal="center" wrapText="1"/>
    </xf>
    <xf numFmtId="43" fontId="4" fillId="33" borderId="20" xfId="46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20" xfId="61" applyFont="1" applyFill="1" applyBorder="1" applyAlignment="1">
      <alignment horizontal="center" wrapText="1"/>
      <protection/>
    </xf>
    <xf numFmtId="0" fontId="4" fillId="33" borderId="12" xfId="61" applyFont="1" applyFill="1" applyBorder="1" applyAlignment="1">
      <alignment horizontal="center" wrapText="1"/>
      <protection/>
    </xf>
    <xf numFmtId="0" fontId="4" fillId="33" borderId="12" xfId="62" applyFont="1" applyFill="1" applyBorder="1" applyAlignment="1">
      <alignment horizontal="center" wrapText="1"/>
      <protection/>
    </xf>
    <xf numFmtId="43" fontId="4" fillId="19" borderId="0" xfId="42" applyFont="1" applyFill="1" applyBorder="1" applyAlignment="1">
      <alignment vertical="center"/>
    </xf>
    <xf numFmtId="0" fontId="4" fillId="33" borderId="20" xfId="62" applyFont="1" applyFill="1" applyBorder="1" applyAlignment="1">
      <alignment horizontal="center" wrapText="1"/>
      <protection/>
    </xf>
    <xf numFmtId="164" fontId="4" fillId="33" borderId="20" xfId="47" applyNumberFormat="1" applyFont="1" applyFill="1" applyBorder="1" applyAlignment="1">
      <alignment horizontal="center" wrapText="1"/>
    </xf>
    <xf numFmtId="0" fontId="4" fillId="33" borderId="21" xfId="62" applyFont="1" applyFill="1" applyBorder="1" applyAlignment="1">
      <alignment horizontal="center" wrapText="1"/>
      <protection/>
    </xf>
    <xf numFmtId="9" fontId="4" fillId="33" borderId="20" xfId="67" applyFont="1" applyFill="1" applyBorder="1" applyAlignment="1">
      <alignment horizontal="center" wrapText="1"/>
    </xf>
    <xf numFmtId="166" fontId="4" fillId="33" borderId="20" xfId="67" applyNumberFormat="1" applyFont="1" applyFill="1" applyBorder="1" applyAlignment="1">
      <alignment horizontal="center" wrapText="1"/>
    </xf>
    <xf numFmtId="164" fontId="4" fillId="33" borderId="12" xfId="46" applyNumberFormat="1" applyFont="1" applyFill="1" applyBorder="1" applyAlignment="1">
      <alignment horizontal="center" wrapText="1"/>
    </xf>
    <xf numFmtId="164" fontId="4" fillId="33" borderId="20" xfId="46" applyNumberFormat="1" applyFont="1" applyFill="1" applyBorder="1" applyAlignment="1">
      <alignment horizontal="center" wrapText="1"/>
    </xf>
    <xf numFmtId="43" fontId="4" fillId="33" borderId="20" xfId="46" applyNumberFormat="1" applyFont="1" applyFill="1" applyBorder="1" applyAlignment="1">
      <alignment horizontal="center" wrapText="1"/>
    </xf>
    <xf numFmtId="165" fontId="4" fillId="33" borderId="20" xfId="46" applyNumberFormat="1" applyFont="1" applyFill="1" applyBorder="1" applyAlignment="1">
      <alignment horizontal="center" wrapText="1"/>
    </xf>
    <xf numFmtId="43" fontId="4" fillId="33" borderId="20" xfId="46" applyFont="1" applyFill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7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1" xfId="60"/>
    <cellStyle name="Normal 2" xfId="61"/>
    <cellStyle name="Normal 3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2"/>
    </sheetView>
  </sheetViews>
  <sheetFormatPr defaultColWidth="9.140625" defaultRowHeight="15"/>
  <cols>
    <col min="1" max="1" width="29.28125" style="0" customWidth="1"/>
    <col min="6" max="7" width="9.140625" style="0" customWidth="1"/>
    <col min="8" max="8" width="9.57421875" style="8" customWidth="1"/>
    <col min="9" max="20" width="9.140625" style="0" customWidth="1"/>
    <col min="21" max="29" width="9.140625" style="8" customWidth="1"/>
    <col min="30" max="36" width="9.140625" style="0" customWidth="1"/>
    <col min="37" max="37" width="9.140625" style="0" hidden="1" customWidth="1"/>
  </cols>
  <sheetData>
    <row r="1" spans="1:37" ht="15">
      <c r="A1" s="1"/>
      <c r="B1" s="49" t="s">
        <v>190</v>
      </c>
      <c r="C1" s="49"/>
      <c r="D1" s="49"/>
      <c r="E1" s="50"/>
      <c r="F1" s="48" t="s">
        <v>191</v>
      </c>
      <c r="G1" s="49"/>
      <c r="H1" s="50"/>
      <c r="I1" s="48" t="s">
        <v>192</v>
      </c>
      <c r="J1" s="49"/>
      <c r="K1" s="50"/>
      <c r="L1" s="48" t="s">
        <v>204</v>
      </c>
      <c r="M1" s="49"/>
      <c r="N1" s="49"/>
      <c r="O1" s="49"/>
      <c r="P1" s="50"/>
      <c r="Q1" s="48" t="s">
        <v>195</v>
      </c>
      <c r="R1" s="49"/>
      <c r="S1" s="49"/>
      <c r="T1" s="50"/>
      <c r="U1" s="48" t="s">
        <v>196</v>
      </c>
      <c r="V1" s="49"/>
      <c r="W1" s="50"/>
      <c r="X1" s="48" t="s">
        <v>197</v>
      </c>
      <c r="Y1" s="49"/>
      <c r="Z1" s="49"/>
      <c r="AA1" s="49"/>
      <c r="AB1" s="49"/>
      <c r="AC1" s="50"/>
      <c r="AD1" s="53" t="s">
        <v>198</v>
      </c>
      <c r="AE1" s="52"/>
      <c r="AF1" s="51"/>
      <c r="AG1" s="48" t="s">
        <v>199</v>
      </c>
      <c r="AH1" s="49"/>
      <c r="AI1" s="50"/>
      <c r="AK1" s="12"/>
    </row>
    <row r="2" spans="1:37" ht="90">
      <c r="A2" s="54" t="s">
        <v>88</v>
      </c>
      <c r="B2" s="88" t="s">
        <v>205</v>
      </c>
      <c r="C2" s="89" t="s">
        <v>206</v>
      </c>
      <c r="D2" s="90" t="s">
        <v>207</v>
      </c>
      <c r="E2" s="91" t="s">
        <v>208</v>
      </c>
      <c r="F2" s="80" t="s">
        <v>205</v>
      </c>
      <c r="G2" s="79" t="s">
        <v>206</v>
      </c>
      <c r="H2" s="90" t="s">
        <v>209</v>
      </c>
      <c r="I2" s="80" t="s">
        <v>205</v>
      </c>
      <c r="J2" s="79" t="s">
        <v>206</v>
      </c>
      <c r="K2" s="92" t="s">
        <v>210</v>
      </c>
      <c r="L2" s="80" t="s">
        <v>211</v>
      </c>
      <c r="M2" s="79" t="s">
        <v>212</v>
      </c>
      <c r="N2" s="79" t="s">
        <v>213</v>
      </c>
      <c r="O2" s="79" t="s">
        <v>214</v>
      </c>
      <c r="P2" s="79" t="s">
        <v>215</v>
      </c>
      <c r="Q2" s="81" t="s">
        <v>216</v>
      </c>
      <c r="R2" s="83" t="s">
        <v>217</v>
      </c>
      <c r="S2" s="83" t="s">
        <v>218</v>
      </c>
      <c r="T2" s="83" t="s">
        <v>219</v>
      </c>
      <c r="U2" s="81" t="s">
        <v>220</v>
      </c>
      <c r="V2" s="84" t="s">
        <v>221</v>
      </c>
      <c r="W2" s="86" t="s">
        <v>222</v>
      </c>
      <c r="X2" s="81" t="s">
        <v>223</v>
      </c>
      <c r="Y2" s="83" t="s">
        <v>224</v>
      </c>
      <c r="Z2" s="83" t="s">
        <v>225</v>
      </c>
      <c r="AA2" s="83" t="s">
        <v>226</v>
      </c>
      <c r="AB2" s="83" t="s">
        <v>227</v>
      </c>
      <c r="AC2" s="83" t="s">
        <v>228</v>
      </c>
      <c r="AD2" s="81" t="s">
        <v>205</v>
      </c>
      <c r="AE2" s="83" t="s">
        <v>206</v>
      </c>
      <c r="AF2" s="87" t="s">
        <v>229</v>
      </c>
      <c r="AG2" s="81" t="s">
        <v>230</v>
      </c>
      <c r="AH2" s="83" t="s">
        <v>231</v>
      </c>
      <c r="AI2" s="85" t="s">
        <v>232</v>
      </c>
      <c r="AK2" s="11" t="s">
        <v>87</v>
      </c>
    </row>
    <row r="3" spans="1:37" s="8" customFormat="1" ht="15">
      <c r="A3" s="61" t="s">
        <v>89</v>
      </c>
      <c r="B3" s="15">
        <f>+'DB10 - corregido'!B3-'DB10 - publicado'!B3</f>
        <v>0</v>
      </c>
      <c r="C3" s="15">
        <f>+'DB10 - corregido'!C3-'DB10 - publicado'!C3</f>
        <v>0</v>
      </c>
      <c r="D3" s="15">
        <f>+ROUND('DB10 - corregido'!D3,1)-ROUND('DB10 - publicado'!D3,1)</f>
        <v>0</v>
      </c>
      <c r="E3" s="15">
        <f>+ROUND('DB10 - corregido'!E3,1)-ROUND('DB10 - publicado'!E3,1)</f>
        <v>0</v>
      </c>
      <c r="F3" s="16">
        <f>IF(AND('DB10 - corregido'!F3="no practice",'DB10 - publicado'!F3="no practice"),0,'DB10 - corregido'!F3-'DB10 - publicado'!F3)</f>
        <v>0</v>
      </c>
      <c r="G3" s="2">
        <f>IF(AND('DB10 - corregido'!G3="no practice",'DB10 - publicado'!G3="no practice"),0,'DB10 - corregido'!G3-'DB10 - publicado'!G3)</f>
        <v>0</v>
      </c>
      <c r="H3" s="2">
        <f>IF(AND('DB10 - corregido'!H3="no practice",'DB10 - publicado'!H3="no practice"),0,ROUND('DB10 - corregido'!H3,1)-ROUND('DB10 - publicado'!H3,1))</f>
        <v>0</v>
      </c>
      <c r="I3" s="16">
        <f>IF(AND('DB10 - corregido'!I3="no practice",'DB10 - publicado'!I3="no practice"),0,'DB10 - corregido'!I3-'DB10 - publicado'!I3)</f>
        <v>0</v>
      </c>
      <c r="J3" s="2">
        <f>IF(AND('DB10 - corregido'!J3="no practice",'DB10 - publicado'!J3="no practice"),0,'DB10 - corregido'!J3-'DB10 - publicado'!J3)</f>
        <v>0</v>
      </c>
      <c r="K3" s="2">
        <f>IF(AND('DB10 - corregido'!K3="no practice",'DB10 - publicado'!K3="no practice"),0,ROUND('DB10 - corregido'!K3,1)-ROUND('DB10 - publicado'!K3,1))</f>
        <v>0</v>
      </c>
      <c r="L3" s="16">
        <f>+'DB10 - corregido'!L3-'DB10 - publicado'!L3</f>
        <v>0</v>
      </c>
      <c r="M3" s="2">
        <f>+'DB10 - corregido'!M3-'DB10 - publicado'!M3</f>
        <v>0</v>
      </c>
      <c r="N3" s="2">
        <f>+'DB10 - corregido'!N3-'DB10 - publicado'!N3</f>
        <v>0</v>
      </c>
      <c r="O3" s="2">
        <f>+'DB10 - corregido'!O3-'DB10 - publicado'!O3</f>
        <v>0</v>
      </c>
      <c r="P3" s="2">
        <f>+'DB10 - corregido'!P3-'DB10 - publicado'!P3</f>
        <v>0</v>
      </c>
      <c r="Q3" s="16">
        <f>+'DB10 - corregido'!Q3-'DB10 - publicado'!Q3</f>
        <v>1</v>
      </c>
      <c r="R3" s="2">
        <f>+'DB10 - corregido'!R3-'DB10 - publicado'!R3</f>
        <v>1</v>
      </c>
      <c r="S3" s="2">
        <f>+'DB10 - corregido'!S3-'DB10 - publicado'!S3</f>
        <v>-1</v>
      </c>
      <c r="T3" s="2">
        <f>+'DB10 - corregido'!T3-'DB10 - publicado'!T3</f>
        <v>0.33333333333333337</v>
      </c>
      <c r="U3" s="16">
        <f>+'DB10 - corregido'!U3-'DB10 - publicado'!U3</f>
        <v>0</v>
      </c>
      <c r="V3" s="2">
        <f>+'DB10 - corregido'!V3-'DB10 - publicado'!V3</f>
        <v>0</v>
      </c>
      <c r="W3" s="2">
        <f>+ROUND('DB10 - corregido'!W3,1)-ROUND('DB10 - publicado'!W3,1)</f>
        <v>0</v>
      </c>
      <c r="X3" s="16">
        <f>+'DB10 - corregido'!X3-'DB10 - publicado'!X3</f>
        <v>0</v>
      </c>
      <c r="Y3" s="2">
        <f>+'DB10 - corregido'!Y3-'DB10 - publicado'!Y3</f>
        <v>0</v>
      </c>
      <c r="Z3" s="2">
        <f>+'DB10 - corregido'!Z3-'DB10 - publicado'!Z3</f>
        <v>0</v>
      </c>
      <c r="AA3" s="2">
        <f>+'DB10 - corregido'!AA3-'DB10 - publicado'!AA3</f>
        <v>0</v>
      </c>
      <c r="AB3" s="2">
        <f>+'DB10 - corregido'!AB3-'DB10 - publicado'!AB3</f>
        <v>0</v>
      </c>
      <c r="AC3" s="2">
        <f>+'DB10 - corregido'!AC3-'DB10 - publicado'!AC3</f>
        <v>0</v>
      </c>
      <c r="AD3" s="16">
        <f>+'DB10 - corregido'!AD3-'DB10 - publicado'!AD3</f>
        <v>0</v>
      </c>
      <c r="AE3" s="2">
        <f>+'DB10 - corregido'!AE3-'DB10 - publicado'!AE3</f>
        <v>0</v>
      </c>
      <c r="AF3" s="2">
        <f>+'DB10 - corregido'!AF3-'DB10 - publicado'!AF3</f>
        <v>0</v>
      </c>
      <c r="AG3" s="17">
        <f>IF(AND('DB10 - corregido'!AG3="no practice",'DB10 - publicado'!AG3="no practice"),0,'DB10 - corregido'!AG3-'DB10 - publicado'!AG3)</f>
        <v>0</v>
      </c>
      <c r="AH3" s="14">
        <f>IF(AND('DB10 - corregido'!AH3="no practice",'DB10 - publicado'!AH3="no practice"),0,'DB10 - corregido'!AH3-'DB10 - publicado'!AH3)</f>
        <v>0</v>
      </c>
      <c r="AI3" s="18">
        <f>+'DB10 - corregido'!AI3-'DB10 - publicado'!AI3</f>
        <v>0</v>
      </c>
      <c r="AK3" s="8">
        <v>0</v>
      </c>
    </row>
    <row r="4" spans="1:37" s="8" customFormat="1" ht="15">
      <c r="A4" s="61" t="s">
        <v>1</v>
      </c>
      <c r="B4" s="15">
        <f>+'DB10 - corregido'!B4-'DB10 - publicado'!B4</f>
        <v>0</v>
      </c>
      <c r="C4" s="15">
        <f>+'DB10 - corregido'!C4-'DB10 - publicado'!C4</f>
        <v>0</v>
      </c>
      <c r="D4" s="15">
        <f>+ROUND('DB10 - corregido'!D4,1)-ROUND('DB10 - publicado'!D4,1)</f>
        <v>0</v>
      </c>
      <c r="E4" s="15">
        <f>+ROUND('DB10 - corregido'!E4,1)-ROUND('DB10 - publicado'!E4,1)</f>
        <v>0</v>
      </c>
      <c r="F4" s="16">
        <f>IF(AND('DB10 - corregido'!F4="no practice",'DB10 - publicado'!F4="no practice"),0,'DB10 - corregido'!F4-'DB10 - publicado'!F4)</f>
        <v>0</v>
      </c>
      <c r="G4" s="2">
        <f>IF(AND('DB10 - corregido'!G4="no practice",'DB10 - publicado'!G4="no practice"),0,'DB10 - corregido'!G4-'DB10 - publicado'!G4)</f>
        <v>0</v>
      </c>
      <c r="H4" s="2">
        <f>IF(AND('DB10 - corregido'!H4="no practice",'DB10 - publicado'!H4="no practice"),0,ROUND('DB10 - corregido'!H4,1)-ROUND('DB10 - publicado'!H4,1))</f>
        <v>0</v>
      </c>
      <c r="I4" s="16">
        <f>IF(AND('DB10 - corregido'!I4="no practice",'DB10 - publicado'!I4="no practice"),0,'DB10 - corregido'!I4-'DB10 - publicado'!I4)</f>
        <v>0</v>
      </c>
      <c r="J4" s="2">
        <f>IF(AND('DB10 - corregido'!J4="no practice",'DB10 - publicado'!J4="no practice"),0,'DB10 - corregido'!J4-'DB10 - publicado'!J4)</f>
        <v>0</v>
      </c>
      <c r="K4" s="2">
        <f>IF(AND('DB10 - corregido'!K4="no practice",'DB10 - publicado'!K4="no practice"),0,ROUND('DB10 - corregido'!K4,1)-ROUND('DB10 - publicado'!K4,1))</f>
        <v>0</v>
      </c>
      <c r="L4" s="16">
        <f>+'DB10 - corregido'!L4-'DB10 - publicado'!L4</f>
        <v>0</v>
      </c>
      <c r="M4" s="2">
        <f>+'DB10 - corregido'!M4-'DB10 - publicado'!M4</f>
        <v>0</v>
      </c>
      <c r="N4" s="2">
        <f>+'DB10 - corregido'!N4-'DB10 - publicado'!N4</f>
        <v>0</v>
      </c>
      <c r="O4" s="2">
        <f>+'DB10 - corregido'!O4-'DB10 - publicado'!O4</f>
        <v>0</v>
      </c>
      <c r="P4" s="2">
        <f>+'DB10 - corregido'!P4-'DB10 - publicado'!P4</f>
        <v>0</v>
      </c>
      <c r="Q4" s="16">
        <f>+'DB10 - corregido'!Q4-'DB10 - publicado'!Q4</f>
        <v>0</v>
      </c>
      <c r="R4" s="2">
        <f>+'DB10 - corregido'!R4-'DB10 - publicado'!R4</f>
        <v>0</v>
      </c>
      <c r="S4" s="2">
        <f>+'DB10 - corregido'!S4-'DB10 - publicado'!S4</f>
        <v>0</v>
      </c>
      <c r="T4" s="2">
        <f>+'DB10 - corregido'!T4-'DB10 - publicado'!T4</f>
        <v>0</v>
      </c>
      <c r="U4" s="16">
        <f>+'DB10 - corregido'!U4-'DB10 - publicado'!U4</f>
        <v>0</v>
      </c>
      <c r="V4" s="2">
        <f>+'DB10 - corregido'!V4-'DB10 - publicado'!V4</f>
        <v>124</v>
      </c>
      <c r="W4" s="2">
        <f>+ROUND('DB10 - corregido'!W4,1)-ROUND('DB10 - publicado'!W4,1)</f>
        <v>-0.29999999999999716</v>
      </c>
      <c r="X4" s="16">
        <f>+'DB10 - corregido'!X4-'DB10 - publicado'!X4</f>
        <v>0</v>
      </c>
      <c r="Y4" s="2">
        <f>+'DB10 - corregido'!Y4-'DB10 - publicado'!Y4</f>
        <v>0</v>
      </c>
      <c r="Z4" s="2">
        <f>+'DB10 - corregido'!Z4-'DB10 - publicado'!Z4</f>
        <v>0</v>
      </c>
      <c r="AA4" s="2">
        <f>+'DB10 - corregido'!AA4-'DB10 - publicado'!AA4</f>
        <v>0</v>
      </c>
      <c r="AB4" s="2">
        <f>+'DB10 - corregido'!AB4-'DB10 - publicado'!AB4</f>
        <v>0</v>
      </c>
      <c r="AC4" s="2">
        <f>+'DB10 - corregido'!AC4-'DB10 - publicado'!AC4</f>
        <v>0</v>
      </c>
      <c r="AD4" s="16">
        <f>+'DB10 - corregido'!AD4-'DB10 - publicado'!AD4</f>
        <v>0</v>
      </c>
      <c r="AE4" s="2">
        <f>+'DB10 - corregido'!AE4-'DB10 - publicado'!AE4</f>
        <v>0</v>
      </c>
      <c r="AF4" s="2">
        <f>+'DB10 - corregido'!AF4-'DB10 - publicado'!AF4</f>
        <v>0</v>
      </c>
      <c r="AG4" s="17">
        <f>IF(AND('DB10 - corregido'!AG4="no practice",'DB10 - publicado'!AG4="no practice"),0,'DB10 - corregido'!AG4-'DB10 - publicado'!AG4)</f>
        <v>0</v>
      </c>
      <c r="AH4" s="14">
        <f>IF(AND('DB10 - corregido'!AH4="no practice",'DB10 - publicado'!AH4="no practice"),0,'DB10 - corregido'!AH4-'DB10 - publicado'!AH4)</f>
        <v>0</v>
      </c>
      <c r="AI4" s="18">
        <f>+'DB10 - corregido'!AI4-'DB10 - publicado'!AI4</f>
        <v>0</v>
      </c>
      <c r="AK4" s="8">
        <v>0</v>
      </c>
    </row>
    <row r="5" spans="1:37" s="8" customFormat="1" ht="15">
      <c r="A5" s="61" t="s">
        <v>90</v>
      </c>
      <c r="B5" s="15">
        <f>+'DB10 - corregido'!B5-'DB10 - publicado'!B5</f>
        <v>0</v>
      </c>
      <c r="C5" s="15">
        <f>+'DB10 - corregido'!C5-'DB10 - publicado'!C5</f>
        <v>0</v>
      </c>
      <c r="D5" s="15">
        <f>+ROUND('DB10 - corregido'!D5,1)-ROUND('DB10 - publicado'!D5,1)</f>
        <v>0</v>
      </c>
      <c r="E5" s="15">
        <f>+ROUND('DB10 - corregido'!E5,1)-ROUND('DB10 - publicado'!E5,1)</f>
        <v>0</v>
      </c>
      <c r="F5" s="16">
        <f>IF(AND('DB10 - corregido'!F5="no practice",'DB10 - publicado'!F5="no practice"),0,'DB10 - corregido'!F5-'DB10 - publicado'!F5)</f>
        <v>0</v>
      </c>
      <c r="G5" s="2">
        <f>IF(AND('DB10 - corregido'!G5="no practice",'DB10 - publicado'!G5="no practice"),0,'DB10 - corregido'!G5-'DB10 - publicado'!G5)</f>
        <v>0</v>
      </c>
      <c r="H5" s="2">
        <f>IF(AND('DB10 - corregido'!H5="no practice",'DB10 - publicado'!H5="no practice"),0,ROUND('DB10 - corregido'!H5,1)-ROUND('DB10 - publicado'!H5,1))</f>
        <v>0</v>
      </c>
      <c r="I5" s="16">
        <f>IF(AND('DB10 - corregido'!I5="no practice",'DB10 - publicado'!I5="no practice"),0,'DB10 - corregido'!I5-'DB10 - publicado'!I5)</f>
        <v>0</v>
      </c>
      <c r="J5" s="2">
        <f>IF(AND('DB10 - corregido'!J5="no practice",'DB10 - publicado'!J5="no practice"),0,'DB10 - corregido'!J5-'DB10 - publicado'!J5)</f>
        <v>0</v>
      </c>
      <c r="K5" s="2">
        <f>IF(AND('DB10 - corregido'!K5="no practice",'DB10 - publicado'!K5="no practice"),0,ROUND('DB10 - corregido'!K5,1)-ROUND('DB10 - publicado'!K5,1))</f>
        <v>0</v>
      </c>
      <c r="L5" s="16">
        <f>+'DB10 - corregido'!L5-'DB10 - publicado'!L5</f>
        <v>0</v>
      </c>
      <c r="M5" s="2">
        <f>+'DB10 - corregido'!M5-'DB10 - publicado'!M5</f>
        <v>0</v>
      </c>
      <c r="N5" s="2">
        <f>+'DB10 - corregido'!N5-'DB10 - publicado'!N5</f>
        <v>0</v>
      </c>
      <c r="O5" s="2">
        <f>+'DB10 - corregido'!O5-'DB10 - publicado'!O5</f>
        <v>0</v>
      </c>
      <c r="P5" s="2">
        <f>+'DB10 - corregido'!P5-'DB10 - publicado'!P5</f>
        <v>0</v>
      </c>
      <c r="Q5" s="16">
        <f>+'DB10 - corregido'!Q5-'DB10 - publicado'!Q5</f>
        <v>0</v>
      </c>
      <c r="R5" s="2">
        <f>+'DB10 - corregido'!R5-'DB10 - publicado'!R5</f>
        <v>0</v>
      </c>
      <c r="S5" s="2">
        <f>+'DB10 - corregido'!S5-'DB10 - publicado'!S5</f>
        <v>0</v>
      </c>
      <c r="T5" s="2">
        <f>+'DB10 - corregido'!T5-'DB10 - publicado'!T5</f>
        <v>0</v>
      </c>
      <c r="U5" s="16">
        <f>+'DB10 - corregido'!U5-'DB10 - publicado'!U5</f>
        <v>0</v>
      </c>
      <c r="V5" s="2">
        <f>+'DB10 - corregido'!V5-'DB10 - publicado'!V5</f>
        <v>0</v>
      </c>
      <c r="W5" s="2">
        <f>+ROUND('DB10 - corregido'!W5,1)-ROUND('DB10 - publicado'!W5,1)</f>
        <v>0</v>
      </c>
      <c r="X5" s="16">
        <f>+'DB10 - corregido'!X5-'DB10 - publicado'!X5</f>
        <v>0</v>
      </c>
      <c r="Y5" s="2">
        <f>+'DB10 - corregido'!Y5-'DB10 - publicado'!Y5</f>
        <v>0</v>
      </c>
      <c r="Z5" s="2">
        <f>+'DB10 - corregido'!Z5-'DB10 - publicado'!Z5</f>
        <v>0</v>
      </c>
      <c r="AA5" s="2">
        <f>+'DB10 - corregido'!AA5-'DB10 - publicado'!AA5</f>
        <v>0</v>
      </c>
      <c r="AB5" s="2">
        <f>+'DB10 - corregido'!AB5-'DB10 - publicado'!AB5</f>
        <v>0</v>
      </c>
      <c r="AC5" s="2">
        <f>+'DB10 - corregido'!AC5-'DB10 - publicado'!AC5</f>
        <v>0</v>
      </c>
      <c r="AD5" s="16">
        <f>+'DB10 - corregido'!AD5-'DB10 - publicado'!AD5</f>
        <v>0</v>
      </c>
      <c r="AE5" s="2">
        <f>+'DB10 - corregido'!AE5-'DB10 - publicado'!AE5</f>
        <v>0</v>
      </c>
      <c r="AF5" s="2">
        <f>+'DB10 - corregido'!AF5-'DB10 - publicado'!AF5</f>
        <v>0</v>
      </c>
      <c r="AG5" s="17">
        <f>IF(AND('DB10 - corregido'!AG5="no practice",'DB10 - publicado'!AG5="no practice"),0,'DB10 - corregido'!AG5-'DB10 - publicado'!AG5)</f>
        <v>0</v>
      </c>
      <c r="AH5" s="14">
        <f>IF(AND('DB10 - corregido'!AH5="no practice",'DB10 - publicado'!AH5="no practice"),0,'DB10 - corregido'!AH5-'DB10 - publicado'!AH5)</f>
        <v>0</v>
      </c>
      <c r="AI5" s="18">
        <f>+'DB10 - corregido'!AI5-'DB10 - publicado'!AI5</f>
        <v>0</v>
      </c>
      <c r="AK5" s="8">
        <v>0</v>
      </c>
    </row>
    <row r="6" spans="1:37" s="8" customFormat="1" ht="15">
      <c r="A6" s="61" t="s">
        <v>2</v>
      </c>
      <c r="B6" s="15">
        <f>+'DB10 - corregido'!B6-'DB10 - publicado'!B6</f>
        <v>0</v>
      </c>
      <c r="C6" s="15">
        <f>+'DB10 - corregido'!C6-'DB10 - publicado'!C6</f>
        <v>0</v>
      </c>
      <c r="D6" s="15">
        <f>+ROUND('DB10 - corregido'!D6,1)-ROUND('DB10 - publicado'!D6,1)</f>
        <v>0</v>
      </c>
      <c r="E6" s="15">
        <f>+ROUND('DB10 - corregido'!E6,1)-ROUND('DB10 - publicado'!E6,1)</f>
        <v>0</v>
      </c>
      <c r="F6" s="16">
        <f>IF(AND('DB10 - corregido'!F6="no practice",'DB10 - publicado'!F6="no practice"),0,'DB10 - corregido'!F6-'DB10 - publicado'!F6)</f>
        <v>0</v>
      </c>
      <c r="G6" s="2">
        <f>IF(AND('DB10 - corregido'!G6="no practice",'DB10 - publicado'!G6="no practice"),0,'DB10 - corregido'!G6-'DB10 - publicado'!G6)</f>
        <v>0</v>
      </c>
      <c r="H6" s="2">
        <f>IF(AND('DB10 - corregido'!H6="no practice",'DB10 - publicado'!H6="no practice"),0,ROUND('DB10 - corregido'!H6,1)-ROUND('DB10 - publicado'!H6,1))</f>
        <v>0</v>
      </c>
      <c r="I6" s="16">
        <f>IF(AND('DB10 - corregido'!I6="no practice",'DB10 - publicado'!I6="no practice"),0,'DB10 - corregido'!I6-'DB10 - publicado'!I6)</f>
        <v>0</v>
      </c>
      <c r="J6" s="2">
        <f>IF(AND('DB10 - corregido'!J6="no practice",'DB10 - publicado'!J6="no practice"),0,'DB10 - corregido'!J6-'DB10 - publicado'!J6)</f>
        <v>0</v>
      </c>
      <c r="K6" s="2">
        <f>IF(AND('DB10 - corregido'!K6="no practice",'DB10 - publicado'!K6="no practice"),0,ROUND('DB10 - corregido'!K6,1)-ROUND('DB10 - publicado'!K6,1))</f>
        <v>0</v>
      </c>
      <c r="L6" s="16">
        <f>+'DB10 - corregido'!L6-'DB10 - publicado'!L6</f>
        <v>-1</v>
      </c>
      <c r="M6" s="2">
        <f>+'DB10 - corregido'!M6-'DB10 - publicado'!M6</f>
        <v>0</v>
      </c>
      <c r="N6" s="2">
        <f>+'DB10 - corregido'!N6-'DB10 - publicado'!N6</f>
        <v>0</v>
      </c>
      <c r="O6" s="2">
        <f>+'DB10 - corregido'!O6-'DB10 - publicado'!O6</f>
        <v>0</v>
      </c>
      <c r="P6" s="2">
        <f>+'DB10 - corregido'!P6-'DB10 - publicado'!P6</f>
        <v>-1</v>
      </c>
      <c r="Q6" s="16">
        <f>+'DB10 - corregido'!Q6-'DB10 - publicado'!Q6</f>
        <v>0</v>
      </c>
      <c r="R6" s="2">
        <f>+'DB10 - corregido'!R6-'DB10 - publicado'!R6</f>
        <v>0</v>
      </c>
      <c r="S6" s="2">
        <f>+'DB10 - corregido'!S6-'DB10 - publicado'!S6</f>
        <v>0</v>
      </c>
      <c r="T6" s="2">
        <f>+'DB10 - corregido'!T6-'DB10 - publicado'!T6</f>
        <v>0</v>
      </c>
      <c r="U6" s="16">
        <f>+'DB10 - corregido'!U6-'DB10 - publicado'!U6</f>
        <v>0</v>
      </c>
      <c r="V6" s="2">
        <f>+'DB10 - corregido'!V6-'DB10 - publicado'!V6</f>
        <v>0</v>
      </c>
      <c r="W6" s="2">
        <f>+ROUND('DB10 - corregido'!W6,1)-ROUND('DB10 - publicado'!W6,1)</f>
        <v>0</v>
      </c>
      <c r="X6" s="16">
        <f>+'DB10 - corregido'!X6-'DB10 - publicado'!X6</f>
        <v>0</v>
      </c>
      <c r="Y6" s="2">
        <f>+'DB10 - corregido'!Y6-'DB10 - publicado'!Y6</f>
        <v>0</v>
      </c>
      <c r="Z6" s="2">
        <f>+'DB10 - corregido'!Z6-'DB10 - publicado'!Z6</f>
        <v>-400</v>
      </c>
      <c r="AA6" s="2">
        <f>+'DB10 - corregido'!AA6-'DB10 - publicado'!AA6</f>
        <v>0</v>
      </c>
      <c r="AB6" s="2">
        <f>+'DB10 - corregido'!AB6-'DB10 - publicado'!AB6</f>
        <v>0</v>
      </c>
      <c r="AC6" s="2">
        <f>+'DB10 - corregido'!AC6-'DB10 - publicado'!AC6</f>
        <v>-400</v>
      </c>
      <c r="AD6" s="16">
        <f>+'DB10 - corregido'!AD6-'DB10 - publicado'!AD6</f>
        <v>0</v>
      </c>
      <c r="AE6" s="2">
        <f>+'DB10 - corregido'!AE6-'DB10 - publicado'!AE6</f>
        <v>0</v>
      </c>
      <c r="AF6" s="2">
        <f>+'DB10 - corregido'!AF6-'DB10 - publicado'!AF6</f>
        <v>0</v>
      </c>
      <c r="AG6" s="17">
        <f>IF(AND('DB10 - corregido'!AG6="no practice",'DB10 - publicado'!AG6="no practice"),0,'DB10 - corregido'!AG6-'DB10 - publicado'!AG6)</f>
        <v>0</v>
      </c>
      <c r="AH6" s="14">
        <f>IF(AND('DB10 - corregido'!AH6="no practice",'DB10 - publicado'!AH6="no practice"),0,'DB10 - corregido'!AH6-'DB10 - publicado'!AH6)</f>
        <v>0</v>
      </c>
      <c r="AI6" s="18">
        <f>+'DB10 - corregido'!AI6-'DB10 - publicado'!AI6</f>
        <v>0</v>
      </c>
      <c r="AK6" s="8">
        <v>0</v>
      </c>
    </row>
    <row r="7" spans="1:37" s="8" customFormat="1" ht="15">
      <c r="A7" s="61" t="s">
        <v>91</v>
      </c>
      <c r="B7" s="15">
        <f>+'DB10 - corregido'!B7-'DB10 - publicado'!B7</f>
        <v>0</v>
      </c>
      <c r="C7" s="15">
        <f>+'DB10 - corregido'!C7-'DB10 - publicado'!C7</f>
        <v>0</v>
      </c>
      <c r="D7" s="15">
        <f>+ROUND('DB10 - corregido'!D7,1)-ROUND('DB10 - publicado'!D7,1)</f>
        <v>0</v>
      </c>
      <c r="E7" s="15">
        <f>+ROUND('DB10 - corregido'!E7,1)-ROUND('DB10 - publicado'!E7,1)</f>
        <v>0</v>
      </c>
      <c r="F7" s="16">
        <f>IF(AND('DB10 - corregido'!F7="no practice",'DB10 - publicado'!F7="no practice"),0,'DB10 - corregido'!F7-'DB10 - publicado'!F7)</f>
        <v>0</v>
      </c>
      <c r="G7" s="2">
        <f>IF(AND('DB10 - corregido'!G7="no practice",'DB10 - publicado'!G7="no practice"),0,'DB10 - corregido'!G7-'DB10 - publicado'!G7)</f>
        <v>0</v>
      </c>
      <c r="H7" s="2">
        <f>IF(AND('DB10 - corregido'!H7="no practice",'DB10 - publicado'!H7="no practice"),0,ROUND('DB10 - corregido'!H7,1)-ROUND('DB10 - publicado'!H7,1))</f>
        <v>0</v>
      </c>
      <c r="I7" s="16">
        <f>IF(AND('DB10 - corregido'!I7="no practice",'DB10 - publicado'!I7="no practice"),0,'DB10 - corregido'!I7-'DB10 - publicado'!I7)</f>
        <v>0</v>
      </c>
      <c r="J7" s="2">
        <f>IF(AND('DB10 - corregido'!J7="no practice",'DB10 - publicado'!J7="no practice"),0,'DB10 - corregido'!J7-'DB10 - publicado'!J7)</f>
        <v>0</v>
      </c>
      <c r="K7" s="2">
        <f>IF(AND('DB10 - corregido'!K7="no practice",'DB10 - publicado'!K7="no practice"),0,ROUND('DB10 - corregido'!K7,1)-ROUND('DB10 - publicado'!K7,1))</f>
        <v>0</v>
      </c>
      <c r="L7" s="16">
        <f>+'DB10 - corregido'!L7-'DB10 - publicado'!L7</f>
        <v>0</v>
      </c>
      <c r="M7" s="2">
        <f>+'DB10 - corregido'!M7-'DB10 - publicado'!M7</f>
        <v>0</v>
      </c>
      <c r="N7" s="2">
        <f>+'DB10 - corregido'!N7-'DB10 - publicado'!N7</f>
        <v>0</v>
      </c>
      <c r="O7" s="2">
        <f>+'DB10 - corregido'!O7-'DB10 - publicado'!O7</f>
        <v>0</v>
      </c>
      <c r="P7" s="2">
        <f>+'DB10 - corregido'!P7-'DB10 - publicado'!P7</f>
        <v>0</v>
      </c>
      <c r="Q7" s="16">
        <f>+'DB10 - corregido'!Q7-'DB10 - publicado'!Q7</f>
        <v>0</v>
      </c>
      <c r="R7" s="2">
        <f>+'DB10 - corregido'!R7-'DB10 - publicado'!R7</f>
        <v>0</v>
      </c>
      <c r="S7" s="2">
        <f>+'DB10 - corregido'!S7-'DB10 - publicado'!S7</f>
        <v>0</v>
      </c>
      <c r="T7" s="2">
        <f>+'DB10 - corregido'!T7-'DB10 - publicado'!T7</f>
        <v>0</v>
      </c>
      <c r="U7" s="16">
        <f>+'DB10 - corregido'!U7-'DB10 - publicado'!U7</f>
        <v>0</v>
      </c>
      <c r="V7" s="2">
        <f>+'DB10 - corregido'!V7-'DB10 - publicado'!V7</f>
        <v>0</v>
      </c>
      <c r="W7" s="2">
        <f>+ROUND('DB10 - corregido'!W7,1)-ROUND('DB10 - publicado'!W7,1)</f>
        <v>0</v>
      </c>
      <c r="X7" s="16">
        <f>+'DB10 - corregido'!X7-'DB10 - publicado'!X7</f>
        <v>0</v>
      </c>
      <c r="Y7" s="2">
        <f>+'DB10 - corregido'!Y7-'DB10 - publicado'!Y7</f>
        <v>0</v>
      </c>
      <c r="Z7" s="2">
        <f>+'DB10 - corregido'!Z7-'DB10 - publicado'!Z7</f>
        <v>0</v>
      </c>
      <c r="AA7" s="2">
        <f>+'DB10 - corregido'!AA7-'DB10 - publicado'!AA7</f>
        <v>0</v>
      </c>
      <c r="AB7" s="2">
        <f>+'DB10 - corregido'!AB7-'DB10 - publicado'!AB7</f>
        <v>0</v>
      </c>
      <c r="AC7" s="2">
        <f>+'DB10 - corregido'!AC7-'DB10 - publicado'!AC7</f>
        <v>0</v>
      </c>
      <c r="AD7" s="16">
        <f>+'DB10 - corregido'!AD7-'DB10 - publicado'!AD7</f>
        <v>0</v>
      </c>
      <c r="AE7" s="2">
        <f>+'DB10 - corregido'!AE7-'DB10 - publicado'!AE7</f>
        <v>0</v>
      </c>
      <c r="AF7" s="2">
        <f>+'DB10 - corregido'!AF7-'DB10 - publicado'!AF7</f>
        <v>0</v>
      </c>
      <c r="AG7" s="17">
        <f>IF(AND('DB10 - corregido'!AG7="no practice",'DB10 - publicado'!AG7="no practice"),0,'DB10 - corregido'!AG7-'DB10 - publicado'!AG7)</f>
        <v>0</v>
      </c>
      <c r="AH7" s="14">
        <f>IF(AND('DB10 - corregido'!AH7="no practice",'DB10 - publicado'!AH7="no practice"),0,'DB10 - corregido'!AH7-'DB10 - publicado'!AH7)</f>
        <v>0</v>
      </c>
      <c r="AI7" s="18">
        <f>+'DB10 - corregido'!AI7-'DB10 - publicado'!AI7</f>
        <v>0</v>
      </c>
      <c r="AK7" s="8">
        <v>0</v>
      </c>
    </row>
    <row r="8" spans="1:37" s="8" customFormat="1" ht="15">
      <c r="A8" s="61" t="s">
        <v>3</v>
      </c>
      <c r="B8" s="15">
        <f>+'DB10 - corregido'!B8-'DB10 - publicado'!B8</f>
        <v>-1</v>
      </c>
      <c r="C8" s="15">
        <f>+'DB10 - corregido'!C8-'DB10 - publicado'!C8</f>
        <v>-1</v>
      </c>
      <c r="D8" s="15">
        <f>+ROUND('DB10 - corregido'!D8,1)-ROUND('DB10 - publicado'!D8,1)</f>
        <v>0</v>
      </c>
      <c r="E8" s="15">
        <f>+ROUND('DB10 - corregido'!E8,1)-ROUND('DB10 - publicado'!E8,1)</f>
        <v>0</v>
      </c>
      <c r="F8" s="16">
        <f>IF(AND('DB10 - corregido'!F8="no practice",'DB10 - publicado'!F8="no practice"),0,'DB10 - corregido'!F8-'DB10 - publicado'!F8)</f>
        <v>0</v>
      </c>
      <c r="G8" s="2">
        <f>IF(AND('DB10 - corregido'!G8="no practice",'DB10 - publicado'!G8="no practice"),0,'DB10 - corregido'!G8-'DB10 - publicado'!G8)</f>
        <v>0</v>
      </c>
      <c r="H8" s="2">
        <f>IF(AND('DB10 - corregido'!H8="no practice",'DB10 - publicado'!H8="no practice"),0,ROUND('DB10 - corregido'!H8,1)-ROUND('DB10 - publicado'!H8,1))</f>
        <v>0</v>
      </c>
      <c r="I8" s="16">
        <f>IF(AND('DB10 - corregido'!I8="no practice",'DB10 - publicado'!I8="no practice"),0,'DB10 - corregido'!I8-'DB10 - publicado'!I8)</f>
        <v>0</v>
      </c>
      <c r="J8" s="2">
        <f>IF(AND('DB10 - corregido'!J8="no practice",'DB10 - publicado'!J8="no practice"),0,'DB10 - corregido'!J8-'DB10 - publicado'!J8)</f>
        <v>0</v>
      </c>
      <c r="K8" s="2">
        <f>IF(AND('DB10 - corregido'!K8="no practice",'DB10 - publicado'!K8="no practice"),0,ROUND('DB10 - corregido'!K8,1)-ROUND('DB10 - publicado'!K8,1))</f>
        <v>0</v>
      </c>
      <c r="L8" s="16">
        <f>+'DB10 - corregido'!L8-'DB10 - publicado'!L8</f>
        <v>0</v>
      </c>
      <c r="M8" s="2">
        <f>+'DB10 - corregido'!M8-'DB10 - publicado'!M8</f>
        <v>0</v>
      </c>
      <c r="N8" s="2">
        <f>+'DB10 - corregido'!N8-'DB10 - publicado'!N8</f>
        <v>0</v>
      </c>
      <c r="O8" s="2">
        <f>+'DB10 - corregido'!O8-'DB10 - publicado'!O8</f>
        <v>0</v>
      </c>
      <c r="P8" s="2">
        <f>+'DB10 - corregido'!P8-'DB10 - publicado'!P8</f>
        <v>0</v>
      </c>
      <c r="Q8" s="16">
        <f>+'DB10 - corregido'!Q8-'DB10 - publicado'!Q8</f>
        <v>0</v>
      </c>
      <c r="R8" s="2">
        <f>+'DB10 - corregido'!R8-'DB10 - publicado'!R8</f>
        <v>0</v>
      </c>
      <c r="S8" s="2">
        <f>+'DB10 - corregido'!S8-'DB10 - publicado'!S8</f>
        <v>0</v>
      </c>
      <c r="T8" s="2">
        <f>+'DB10 - corregido'!T8-'DB10 - publicado'!T8</f>
        <v>0</v>
      </c>
      <c r="U8" s="16">
        <f>+'DB10 - corregido'!U8-'DB10 - publicado'!U8</f>
        <v>0</v>
      </c>
      <c r="V8" s="2">
        <f>+'DB10 - corregido'!V8-'DB10 - publicado'!V8</f>
        <v>0</v>
      </c>
      <c r="W8" s="2">
        <f>+ROUND('DB10 - corregido'!W8,1)-ROUND('DB10 - publicado'!W8,1)</f>
        <v>0</v>
      </c>
      <c r="X8" s="16">
        <f>+'DB10 - corregido'!X8-'DB10 - publicado'!X8</f>
        <v>0</v>
      </c>
      <c r="Y8" s="2">
        <f>+'DB10 - corregido'!Y8-'DB10 - publicado'!Y8</f>
        <v>0</v>
      </c>
      <c r="Z8" s="2">
        <f>+'DB10 - corregido'!Z8-'DB10 - publicado'!Z8</f>
        <v>0</v>
      </c>
      <c r="AA8" s="2">
        <f>+'DB10 - corregido'!AA8-'DB10 - publicado'!AA8</f>
        <v>0</v>
      </c>
      <c r="AB8" s="2">
        <f>+'DB10 - corregido'!AB8-'DB10 - publicado'!AB8</f>
        <v>0</v>
      </c>
      <c r="AC8" s="2">
        <f>+'DB10 - corregido'!AC8-'DB10 - publicado'!AC8</f>
        <v>0</v>
      </c>
      <c r="AD8" s="16">
        <f>+'DB10 - corregido'!AD8-'DB10 - publicado'!AD8</f>
        <v>0</v>
      </c>
      <c r="AE8" s="2">
        <f>+'DB10 - corregido'!AE8-'DB10 - publicado'!AE8</f>
        <v>0</v>
      </c>
      <c r="AF8" s="2">
        <f>+'DB10 - corregido'!AF8-'DB10 - publicado'!AF8</f>
        <v>0</v>
      </c>
      <c r="AG8" s="17">
        <f>IF(AND('DB10 - corregido'!AG8="no practice",'DB10 - publicado'!AG8="no practice"),0,'DB10 - corregido'!AG8-'DB10 - publicado'!AG8)</f>
        <v>0</v>
      </c>
      <c r="AH8" s="14">
        <f>IF(AND('DB10 - corregido'!AH8="no practice",'DB10 - publicado'!AH8="no practice"),0,'DB10 - corregido'!AH8-'DB10 - publicado'!AH8)</f>
        <v>0</v>
      </c>
      <c r="AI8" s="18">
        <f>+'DB10 - corregido'!AI8-'DB10 - publicado'!AI8</f>
        <v>0</v>
      </c>
      <c r="AK8" s="8">
        <v>0</v>
      </c>
    </row>
    <row r="9" spans="1:37" s="8" customFormat="1" ht="15">
      <c r="A9" s="61" t="s">
        <v>4</v>
      </c>
      <c r="B9" s="15">
        <f>+'DB10 - corregido'!B9-'DB10 - publicado'!B9</f>
        <v>0</v>
      </c>
      <c r="C9" s="15">
        <f>+'DB10 - corregido'!C9-'DB10 - publicado'!C9</f>
        <v>0</v>
      </c>
      <c r="D9" s="15">
        <f>+ROUND('DB10 - corregido'!D9,1)-ROUND('DB10 - publicado'!D9,1)</f>
        <v>0</v>
      </c>
      <c r="E9" s="15">
        <f>+ROUND('DB10 - corregido'!E9,1)-ROUND('DB10 - publicado'!E9,1)</f>
        <v>0</v>
      </c>
      <c r="F9" s="16">
        <f>IF(AND('DB10 - corregido'!F9="no practice",'DB10 - publicado'!F9="no practice"),0,'DB10 - corregido'!F9-'DB10 - publicado'!F9)</f>
        <v>0</v>
      </c>
      <c r="G9" s="2">
        <f>IF(AND('DB10 - corregido'!G9="no practice",'DB10 - publicado'!G9="no practice"),0,'DB10 - corregido'!G9-'DB10 - publicado'!G9)</f>
        <v>0</v>
      </c>
      <c r="H9" s="2">
        <f>IF(AND('DB10 - corregido'!H9="no practice",'DB10 - publicado'!H9="no practice"),0,ROUND('DB10 - corregido'!H9,1)-ROUND('DB10 - publicado'!H9,1))</f>
        <v>0</v>
      </c>
      <c r="I9" s="16">
        <f>IF(AND('DB10 - corregido'!I9="no practice",'DB10 - publicado'!I9="no practice"),0,'DB10 - corregido'!I9-'DB10 - publicado'!I9)</f>
        <v>0</v>
      </c>
      <c r="J9" s="2">
        <f>IF(AND('DB10 - corregido'!J9="no practice",'DB10 - publicado'!J9="no practice"),0,'DB10 - corregido'!J9-'DB10 - publicado'!J9)</f>
        <v>0</v>
      </c>
      <c r="K9" s="2">
        <f>IF(AND('DB10 - corregido'!K9="no practice",'DB10 - publicado'!K9="no practice"),0,ROUND('DB10 - corregido'!K9,1)-ROUND('DB10 - publicado'!K9,1))</f>
        <v>0</v>
      </c>
      <c r="L9" s="16">
        <f>+'DB10 - corregido'!L9-'DB10 - publicado'!L9</f>
        <v>0</v>
      </c>
      <c r="M9" s="2">
        <f>+'DB10 - corregido'!M9-'DB10 - publicado'!M9</f>
        <v>0</v>
      </c>
      <c r="N9" s="2">
        <f>+'DB10 - corregido'!N9-'DB10 - publicado'!N9</f>
        <v>0</v>
      </c>
      <c r="O9" s="2">
        <f>+'DB10 - corregido'!O9-'DB10 - publicado'!O9</f>
        <v>0</v>
      </c>
      <c r="P9" s="2">
        <f>+'DB10 - corregido'!P9-'DB10 - publicado'!P9</f>
        <v>0</v>
      </c>
      <c r="Q9" s="16">
        <f>+'DB10 - corregido'!Q9-'DB10 - publicado'!Q9</f>
        <v>0</v>
      </c>
      <c r="R9" s="2">
        <f>+'DB10 - corregido'!R9-'DB10 - publicado'!R9</f>
        <v>0</v>
      </c>
      <c r="S9" s="2">
        <f>+'DB10 - corregido'!S9-'DB10 - publicado'!S9</f>
        <v>0</v>
      </c>
      <c r="T9" s="2">
        <f>+'DB10 - corregido'!T9-'DB10 - publicado'!T9</f>
        <v>0</v>
      </c>
      <c r="U9" s="16">
        <f>+'DB10 - corregido'!U9-'DB10 - publicado'!U9</f>
        <v>0</v>
      </c>
      <c r="V9" s="2">
        <f>+'DB10 - corregido'!V9-'DB10 - publicado'!V9</f>
        <v>-377.5</v>
      </c>
      <c r="W9" s="2">
        <f>+ROUND('DB10 - corregido'!W9,1)-ROUND('DB10 - publicado'!W9,1)</f>
        <v>4.5</v>
      </c>
      <c r="X9" s="16">
        <f>+'DB10 - corregido'!X9-'DB10 - publicado'!X9</f>
        <v>0</v>
      </c>
      <c r="Y9" s="2">
        <f>+'DB10 - corregido'!Y9-'DB10 - publicado'!Y9</f>
        <v>0</v>
      </c>
      <c r="Z9" s="2">
        <f>+'DB10 - corregido'!Z9-'DB10 - publicado'!Z9</f>
        <v>0</v>
      </c>
      <c r="AA9" s="2">
        <f>+'DB10 - corregido'!AA9-'DB10 - publicado'!AA9</f>
        <v>0</v>
      </c>
      <c r="AB9" s="2">
        <f>+'DB10 - corregido'!AB9-'DB10 - publicado'!AB9</f>
        <v>0</v>
      </c>
      <c r="AC9" s="2">
        <f>+'DB10 - corregido'!AC9-'DB10 - publicado'!AC9</f>
        <v>0</v>
      </c>
      <c r="AD9" s="16">
        <f>+'DB10 - corregido'!AD9-'DB10 - publicado'!AD9</f>
        <v>1</v>
      </c>
      <c r="AE9" s="2">
        <f>+'DB10 - corregido'!AE9-'DB10 - publicado'!AE9</f>
        <v>0</v>
      </c>
      <c r="AF9" s="2">
        <f>+'DB10 - corregido'!AF9-'DB10 - publicado'!AF9</f>
        <v>0</v>
      </c>
      <c r="AG9" s="17">
        <f>IF(AND('DB10 - corregido'!AG9="no practice",'DB10 - publicado'!AG9="no practice"),0,'DB10 - corregido'!AG9-'DB10 - publicado'!AG9)</f>
        <v>0</v>
      </c>
      <c r="AH9" s="14">
        <f>IF(AND('DB10 - corregido'!AH9="no practice",'DB10 - publicado'!AH9="no practice"),0,'DB10 - corregido'!AH9-'DB10 - publicado'!AH9)</f>
        <v>0</v>
      </c>
      <c r="AI9" s="18">
        <f>+'DB10 - corregido'!AI9-'DB10 - publicado'!AI9</f>
        <v>0</v>
      </c>
      <c r="AK9" s="8">
        <v>0</v>
      </c>
    </row>
    <row r="10" spans="1:37" s="8" customFormat="1" ht="15">
      <c r="A10" s="61" t="s">
        <v>5</v>
      </c>
      <c r="B10" s="15">
        <f>+'DB10 - corregido'!B10-'DB10 - publicado'!B10</f>
        <v>0</v>
      </c>
      <c r="C10" s="15">
        <f>+'DB10 - corregido'!C10-'DB10 - publicado'!C10</f>
        <v>0</v>
      </c>
      <c r="D10" s="15">
        <f>+ROUND('DB10 - corregido'!D10,1)-ROUND('DB10 - publicado'!D10,1)</f>
        <v>0</v>
      </c>
      <c r="E10" s="15">
        <f>+ROUND('DB10 - corregido'!E10,1)-ROUND('DB10 - publicado'!E10,1)</f>
        <v>0</v>
      </c>
      <c r="F10" s="16">
        <f>IF(AND('DB10 - corregido'!F10="no practice",'DB10 - publicado'!F10="no practice"),0,'DB10 - corregido'!F10-'DB10 - publicado'!F10)</f>
        <v>0</v>
      </c>
      <c r="G10" s="2">
        <f>IF(AND('DB10 - corregido'!G10="no practice",'DB10 - publicado'!G10="no practice"),0,'DB10 - corregido'!G10-'DB10 - publicado'!G10)</f>
        <v>0</v>
      </c>
      <c r="H10" s="2">
        <f>IF(AND('DB10 - corregido'!H10="no practice",'DB10 - publicado'!H10="no practice"),0,ROUND('DB10 - corregido'!H10,1)-ROUND('DB10 - publicado'!H10,1))</f>
        <v>0</v>
      </c>
      <c r="I10" s="16">
        <f>IF(AND('DB10 - corregido'!I10="no practice",'DB10 - publicado'!I10="no practice"),0,'DB10 - corregido'!I10-'DB10 - publicado'!I10)</f>
        <v>0</v>
      </c>
      <c r="J10" s="2">
        <f>IF(AND('DB10 - corregido'!J10="no practice",'DB10 - publicado'!J10="no practice"),0,'DB10 - corregido'!J10-'DB10 - publicado'!J10)</f>
        <v>0</v>
      </c>
      <c r="K10" s="2">
        <f>IF(AND('DB10 - corregido'!K10="no practice",'DB10 - publicado'!K10="no practice"),0,ROUND('DB10 - corregido'!K10,1)-ROUND('DB10 - publicado'!K10,1))</f>
        <v>0</v>
      </c>
      <c r="L10" s="16">
        <f>+'DB10 - corregido'!L10-'DB10 - publicado'!L10</f>
        <v>0</v>
      </c>
      <c r="M10" s="2">
        <f>+'DB10 - corregido'!M10-'DB10 - publicado'!M10</f>
        <v>0</v>
      </c>
      <c r="N10" s="2">
        <f>+'DB10 - corregido'!N10-'DB10 - publicado'!N10</f>
        <v>0</v>
      </c>
      <c r="O10" s="2">
        <f>+'DB10 - corregido'!O10-'DB10 - publicado'!O10</f>
        <v>0</v>
      </c>
      <c r="P10" s="2">
        <f>+'DB10 - corregido'!P10-'DB10 - publicado'!P10</f>
        <v>0</v>
      </c>
      <c r="Q10" s="16">
        <f>+'DB10 - corregido'!Q10-'DB10 - publicado'!Q10</f>
        <v>0</v>
      </c>
      <c r="R10" s="2">
        <f>+'DB10 - corregido'!R10-'DB10 - publicado'!R10</f>
        <v>0</v>
      </c>
      <c r="S10" s="2">
        <f>+'DB10 - corregido'!S10-'DB10 - publicado'!S10</f>
        <v>0</v>
      </c>
      <c r="T10" s="2">
        <f>+'DB10 - corregido'!T10-'DB10 - publicado'!T10</f>
        <v>0</v>
      </c>
      <c r="U10" s="16">
        <f>+'DB10 - corregido'!U10-'DB10 - publicado'!U10</f>
        <v>-1</v>
      </c>
      <c r="V10" s="2">
        <f>+'DB10 - corregido'!V10-'DB10 - publicado'!V10</f>
        <v>0</v>
      </c>
      <c r="W10" s="2">
        <f>+ROUND('DB10 - corregido'!W10,1)-ROUND('DB10 - publicado'!W10,1)</f>
        <v>-0.10000000000000142</v>
      </c>
      <c r="X10" s="16">
        <f>+'DB10 - corregido'!X10-'DB10 - publicado'!X10</f>
        <v>0</v>
      </c>
      <c r="Y10" s="2">
        <f>+'DB10 - corregido'!Y10-'DB10 - publicado'!Y10</f>
        <v>0</v>
      </c>
      <c r="Z10" s="2">
        <f>+'DB10 - corregido'!Z10-'DB10 - publicado'!Z10</f>
        <v>0</v>
      </c>
      <c r="AA10" s="2">
        <f>+'DB10 - corregido'!AA10-'DB10 - publicado'!AA10</f>
        <v>0</v>
      </c>
      <c r="AB10" s="2">
        <f>+'DB10 - corregido'!AB10-'DB10 - publicado'!AB10</f>
        <v>0</v>
      </c>
      <c r="AC10" s="2">
        <f>+'DB10 - corregido'!AC10-'DB10 - publicado'!AC10</f>
        <v>0</v>
      </c>
      <c r="AD10" s="16">
        <f>+'DB10 - corregido'!AD10-'DB10 - publicado'!AD10</f>
        <v>0</v>
      </c>
      <c r="AE10" s="2">
        <f>+'DB10 - corregido'!AE10-'DB10 - publicado'!AE10</f>
        <v>0</v>
      </c>
      <c r="AF10" s="2">
        <f>+'DB10 - corregido'!AF10-'DB10 - publicado'!AF10</f>
        <v>0</v>
      </c>
      <c r="AG10" s="17">
        <f>IF(AND('DB10 - corregido'!AG10="no practice",'DB10 - publicado'!AG10="no practice"),0,'DB10 - corregido'!AG10-'DB10 - publicado'!AG10)</f>
        <v>0</v>
      </c>
      <c r="AH10" s="14">
        <f>IF(AND('DB10 - corregido'!AH10="no practice",'DB10 - publicado'!AH10="no practice"),0,'DB10 - corregido'!AH10-'DB10 - publicado'!AH10)</f>
        <v>0</v>
      </c>
      <c r="AI10" s="18">
        <f>+'DB10 - corregido'!AI10-'DB10 - publicado'!AI10</f>
        <v>0</v>
      </c>
      <c r="AK10" s="8">
        <v>0</v>
      </c>
    </row>
    <row r="11" spans="1:37" s="8" customFormat="1" ht="15">
      <c r="A11" s="61" t="s">
        <v>6</v>
      </c>
      <c r="B11" s="15">
        <f>+'DB10 - corregido'!B11-'DB10 - publicado'!B11</f>
        <v>0</v>
      </c>
      <c r="C11" s="15">
        <f>+'DB10 - corregido'!C11-'DB10 - publicado'!C11</f>
        <v>0</v>
      </c>
      <c r="D11" s="15">
        <f>+ROUND('DB10 - corregido'!D11,1)-ROUND('DB10 - publicado'!D11,1)</f>
        <v>0</v>
      </c>
      <c r="E11" s="15">
        <f>+ROUND('DB10 - corregido'!E11,1)-ROUND('DB10 - publicado'!E11,1)</f>
        <v>0</v>
      </c>
      <c r="F11" s="16">
        <f>IF(AND('DB10 - corregido'!F11="no practice",'DB10 - publicado'!F11="no practice"),0,'DB10 - corregido'!F11-'DB10 - publicado'!F11)</f>
        <v>0</v>
      </c>
      <c r="G11" s="2">
        <f>IF(AND('DB10 - corregido'!G11="no practice",'DB10 - publicado'!G11="no practice"),0,'DB10 - corregido'!G11-'DB10 - publicado'!G11)</f>
        <v>0</v>
      </c>
      <c r="H11" s="2">
        <f>IF(AND('DB10 - corregido'!H11="no practice",'DB10 - publicado'!H11="no practice"),0,ROUND('DB10 - corregido'!H11,1)-ROUND('DB10 - publicado'!H11,1))</f>
        <v>0</v>
      </c>
      <c r="I11" s="16">
        <f>IF(AND('DB10 - corregido'!I11="no practice",'DB10 - publicado'!I11="no practice"),0,'DB10 - corregido'!I11-'DB10 - publicado'!I11)</f>
        <v>0</v>
      </c>
      <c r="J11" s="2">
        <f>IF(AND('DB10 - corregido'!J11="no practice",'DB10 - publicado'!J11="no practice"),0,'DB10 - corregido'!J11-'DB10 - publicado'!J11)</f>
        <v>0</v>
      </c>
      <c r="K11" s="2">
        <f>IF(AND('DB10 - corregido'!K11="no practice",'DB10 - publicado'!K11="no practice"),0,ROUND('DB10 - corregido'!K11,1)-ROUND('DB10 - publicado'!K11,1))</f>
        <v>0</v>
      </c>
      <c r="L11" s="16">
        <f>+'DB10 - corregido'!L11-'DB10 - publicado'!L11</f>
        <v>0</v>
      </c>
      <c r="M11" s="2">
        <f>+'DB10 - corregido'!M11-'DB10 - publicado'!M11</f>
        <v>0</v>
      </c>
      <c r="N11" s="2">
        <f>+'DB10 - corregido'!N11-'DB10 - publicado'!N11</f>
        <v>0</v>
      </c>
      <c r="O11" s="2">
        <f>+'DB10 - corregido'!O11-'DB10 - publicado'!O11</f>
        <v>0</v>
      </c>
      <c r="P11" s="2">
        <f>+'DB10 - corregido'!P11-'DB10 - publicado'!P11</f>
        <v>0</v>
      </c>
      <c r="Q11" s="16">
        <f>+'DB10 - corregido'!Q11-'DB10 - publicado'!Q11</f>
        <v>0</v>
      </c>
      <c r="R11" s="2">
        <f>+'DB10 - corregido'!R11-'DB10 - publicado'!R11</f>
        <v>0</v>
      </c>
      <c r="S11" s="2">
        <f>+'DB10 - corregido'!S11-'DB10 - publicado'!S11</f>
        <v>0</v>
      </c>
      <c r="T11" s="2">
        <f>+'DB10 - corregido'!T11-'DB10 - publicado'!T11</f>
        <v>0</v>
      </c>
      <c r="U11" s="16">
        <f>+'DB10 - corregido'!U11-'DB10 - publicado'!U11</f>
        <v>0</v>
      </c>
      <c r="V11" s="2">
        <f>+'DB10 - corregido'!V11-'DB10 - publicado'!V11</f>
        <v>0</v>
      </c>
      <c r="W11" s="2">
        <f>+ROUND('DB10 - corregido'!W11,1)-ROUND('DB10 - publicado'!W11,1)</f>
        <v>0</v>
      </c>
      <c r="X11" s="16">
        <f>+'DB10 - corregido'!X11-'DB10 - publicado'!X11</f>
        <v>0</v>
      </c>
      <c r="Y11" s="2">
        <f>+'DB10 - corregido'!Y11-'DB10 - publicado'!Y11</f>
        <v>0</v>
      </c>
      <c r="Z11" s="2">
        <f>+'DB10 - corregido'!Z11-'DB10 - publicado'!Z11</f>
        <v>0</v>
      </c>
      <c r="AA11" s="2">
        <f>+'DB10 - corregido'!AA11-'DB10 - publicado'!AA11</f>
        <v>0</v>
      </c>
      <c r="AB11" s="2">
        <f>+'DB10 - corregido'!AB11-'DB10 - publicado'!AB11</f>
        <v>0</v>
      </c>
      <c r="AC11" s="2">
        <f>+'DB10 - corregido'!AC11-'DB10 - publicado'!AC11</f>
        <v>0</v>
      </c>
      <c r="AD11" s="16">
        <f>+'DB10 - corregido'!AD11-'DB10 - publicado'!AD11</f>
        <v>0</v>
      </c>
      <c r="AE11" s="2">
        <f>+'DB10 - corregido'!AE11-'DB10 - publicado'!AE11</f>
        <v>0</v>
      </c>
      <c r="AF11" s="2">
        <f>+'DB10 - corregido'!AF11-'DB10 - publicado'!AF11</f>
        <v>0</v>
      </c>
      <c r="AG11" s="17">
        <f>IF(AND('DB10 - corregido'!AG11="no practice",'DB10 - publicado'!AG11="no practice"),0,'DB10 - corregido'!AG11-'DB10 - publicado'!AG11)</f>
        <v>0</v>
      </c>
      <c r="AH11" s="14">
        <f>IF(AND('DB10 - corregido'!AH11="no practice",'DB10 - publicado'!AH11="no practice"),0,'DB10 - corregido'!AH11-'DB10 - publicado'!AH11)</f>
        <v>0</v>
      </c>
      <c r="AI11" s="18">
        <f>+'DB10 - corregido'!AI11-'DB10 - publicado'!AI11</f>
        <v>0</v>
      </c>
      <c r="AK11" s="8">
        <v>0</v>
      </c>
    </row>
    <row r="12" spans="1:37" s="8" customFormat="1" ht="15">
      <c r="A12" s="61" t="s">
        <v>7</v>
      </c>
      <c r="B12" s="15">
        <f>+'DB10 - corregido'!B12-'DB10 - publicado'!B12</f>
        <v>0</v>
      </c>
      <c r="C12" s="15">
        <f>+'DB10 - corregido'!C12-'DB10 - publicado'!C12</f>
        <v>0</v>
      </c>
      <c r="D12" s="15">
        <f>+ROUND('DB10 - corregido'!D12,1)-ROUND('DB10 - publicado'!D12,1)</f>
        <v>0</v>
      </c>
      <c r="E12" s="15">
        <f>+ROUND('DB10 - corregido'!E12,1)-ROUND('DB10 - publicado'!E12,1)</f>
        <v>0</v>
      </c>
      <c r="F12" s="16">
        <f>IF(AND('DB10 - corregido'!F12="no practice",'DB10 - publicado'!F12="no practice"),0,'DB10 - corregido'!F12-'DB10 - publicado'!F12)</f>
        <v>0</v>
      </c>
      <c r="G12" s="2">
        <f>IF(AND('DB10 - corregido'!G12="no practice",'DB10 - publicado'!G12="no practice"),0,'DB10 - corregido'!G12-'DB10 - publicado'!G12)</f>
        <v>0</v>
      </c>
      <c r="H12" s="2">
        <f>IF(AND('DB10 - corregido'!H12="no practice",'DB10 - publicado'!H12="no practice"),0,ROUND('DB10 - corregido'!H12,1)-ROUND('DB10 - publicado'!H12,1))</f>
        <v>0</v>
      </c>
      <c r="I12" s="16">
        <f>IF(AND('DB10 - corregido'!I12="no practice",'DB10 - publicado'!I12="no practice"),0,'DB10 - corregido'!I12-'DB10 - publicado'!I12)</f>
        <v>0</v>
      </c>
      <c r="J12" s="2">
        <f>IF(AND('DB10 - corregido'!J12="no practice",'DB10 - publicado'!J12="no practice"),0,'DB10 - corregido'!J12-'DB10 - publicado'!J12)</f>
        <v>0</v>
      </c>
      <c r="K12" s="2">
        <f>IF(AND('DB10 - corregido'!K12="no practice",'DB10 - publicado'!K12="no practice"),0,ROUND('DB10 - corregido'!K12,1)-ROUND('DB10 - publicado'!K12,1))</f>
        <v>0</v>
      </c>
      <c r="L12" s="16">
        <f>+'DB10 - corregido'!L12-'DB10 - publicado'!L12</f>
        <v>0</v>
      </c>
      <c r="M12" s="2">
        <f>+'DB10 - corregido'!M12-'DB10 - publicado'!M12</f>
        <v>0</v>
      </c>
      <c r="N12" s="2">
        <f>+'DB10 - corregido'!N12-'DB10 - publicado'!N12</f>
        <v>0</v>
      </c>
      <c r="O12" s="2">
        <f>+'DB10 - corregido'!O12-'DB10 - publicado'!O12</f>
        <v>-2</v>
      </c>
      <c r="P12" s="2">
        <f>+'DB10 - corregido'!P12-'DB10 - publicado'!P12</f>
        <v>-2</v>
      </c>
      <c r="Q12" s="16">
        <f>+'DB10 - corregido'!Q12-'DB10 - publicado'!Q12</f>
        <v>0</v>
      </c>
      <c r="R12" s="2">
        <f>+'DB10 - corregido'!R12-'DB10 - publicado'!R12</f>
        <v>0</v>
      </c>
      <c r="S12" s="2">
        <f>+'DB10 - corregido'!S12-'DB10 - publicado'!S12</f>
        <v>0</v>
      </c>
      <c r="T12" s="2">
        <f>+'DB10 - corregido'!T12-'DB10 - publicado'!T12</f>
        <v>0</v>
      </c>
      <c r="U12" s="16">
        <f>+'DB10 - corregido'!U12-'DB10 - publicado'!U12</f>
        <v>0</v>
      </c>
      <c r="V12" s="2">
        <f>+'DB10 - corregido'!V12-'DB10 - publicado'!V12</f>
        <v>0</v>
      </c>
      <c r="W12" s="2">
        <f>+ROUND('DB10 - corregido'!W12,1)-ROUND('DB10 - publicado'!W12,1)</f>
        <v>0</v>
      </c>
      <c r="X12" s="16">
        <f>+'DB10 - corregido'!X12-'DB10 - publicado'!X12</f>
        <v>0</v>
      </c>
      <c r="Y12" s="2">
        <f>+'DB10 - corregido'!Y12-'DB10 - publicado'!Y12</f>
        <v>0</v>
      </c>
      <c r="Z12" s="2">
        <f>+'DB10 - corregido'!Z12-'DB10 - publicado'!Z12</f>
        <v>0</v>
      </c>
      <c r="AA12" s="2">
        <f>+'DB10 - corregido'!AA12-'DB10 - publicado'!AA12</f>
        <v>0</v>
      </c>
      <c r="AB12" s="2">
        <f>+'DB10 - corregido'!AB12-'DB10 - publicado'!AB12</f>
        <v>0</v>
      </c>
      <c r="AC12" s="2">
        <f>+'DB10 - corregido'!AC12-'DB10 - publicado'!AC12</f>
        <v>0</v>
      </c>
      <c r="AD12" s="16">
        <f>+'DB10 - corregido'!AD12-'DB10 - publicado'!AD12</f>
        <v>0</v>
      </c>
      <c r="AE12" s="2">
        <f>+'DB10 - corregido'!AE12-'DB10 - publicado'!AE12</f>
        <v>0</v>
      </c>
      <c r="AF12" s="2">
        <f>+'DB10 - corregido'!AF12-'DB10 - publicado'!AF12</f>
        <v>0</v>
      </c>
      <c r="AG12" s="17">
        <f>IF(AND('DB10 - corregido'!AG12="no practice",'DB10 - publicado'!AG12="no practice"),0,'DB10 - corregido'!AG12-'DB10 - publicado'!AG12)</f>
        <v>0</v>
      </c>
      <c r="AH12" s="14">
        <f>IF(AND('DB10 - corregido'!AH12="no practice",'DB10 - publicado'!AH12="no practice"),0,'DB10 - corregido'!AH12-'DB10 - publicado'!AH12)</f>
        <v>0</v>
      </c>
      <c r="AI12" s="18">
        <f>+'DB10 - corregido'!AI12-'DB10 - publicado'!AI12</f>
        <v>0</v>
      </c>
      <c r="AK12" s="8">
        <v>0</v>
      </c>
    </row>
    <row r="13" spans="1:37" s="8" customFormat="1" ht="15">
      <c r="A13" s="61" t="s">
        <v>92</v>
      </c>
      <c r="B13" s="15">
        <f>+'DB10 - corregido'!B13-'DB10 - publicado'!B13</f>
        <v>0</v>
      </c>
      <c r="C13" s="15">
        <f>+'DB10 - corregido'!C13-'DB10 - publicado'!C13</f>
        <v>0</v>
      </c>
      <c r="D13" s="15">
        <f>+ROUND('DB10 - corregido'!D13,1)-ROUND('DB10 - publicado'!D13,1)</f>
        <v>0</v>
      </c>
      <c r="E13" s="15">
        <f>+ROUND('DB10 - corregido'!E13,1)-ROUND('DB10 - publicado'!E13,1)</f>
        <v>0</v>
      </c>
      <c r="F13" s="16">
        <f>IF(AND('DB10 - corregido'!F13="no practice",'DB10 - publicado'!F13="no practice"),0,'DB10 - corregido'!F13-'DB10 - publicado'!F13)</f>
        <v>0</v>
      </c>
      <c r="G13" s="2">
        <f>IF(AND('DB10 - corregido'!G13="no practice",'DB10 - publicado'!G13="no practice"),0,'DB10 - corregido'!G13-'DB10 - publicado'!G13)</f>
        <v>0</v>
      </c>
      <c r="H13" s="2">
        <f>IF(AND('DB10 - corregido'!H13="no practice",'DB10 - publicado'!H13="no practice"),0,ROUND('DB10 - corregido'!H13,1)-ROUND('DB10 - publicado'!H13,1))</f>
        <v>0</v>
      </c>
      <c r="I13" s="16">
        <f>IF(AND('DB10 - corregido'!I13="no practice",'DB10 - publicado'!I13="no practice"),0,'DB10 - corregido'!I13-'DB10 - publicado'!I13)</f>
        <v>0</v>
      </c>
      <c r="J13" s="2">
        <f>IF(AND('DB10 - corregido'!J13="no practice",'DB10 - publicado'!J13="no practice"),0,'DB10 - corregido'!J13-'DB10 - publicado'!J13)</f>
        <v>0</v>
      </c>
      <c r="K13" s="2">
        <f>IF(AND('DB10 - corregido'!K13="no practice",'DB10 - publicado'!K13="no practice"),0,ROUND('DB10 - corregido'!K13,1)-ROUND('DB10 - publicado'!K13,1))</f>
        <v>0</v>
      </c>
      <c r="L13" s="16">
        <f>+'DB10 - corregido'!L13-'DB10 - publicado'!L13</f>
        <v>0</v>
      </c>
      <c r="M13" s="2">
        <f>+'DB10 - corregido'!M13-'DB10 - publicado'!M13</f>
        <v>0</v>
      </c>
      <c r="N13" s="2">
        <f>+'DB10 - corregido'!N13-'DB10 - publicado'!N13</f>
        <v>0</v>
      </c>
      <c r="O13" s="2">
        <f>+'DB10 - corregido'!O13-'DB10 - publicado'!O13</f>
        <v>0</v>
      </c>
      <c r="P13" s="2">
        <f>+'DB10 - corregido'!P13-'DB10 - publicado'!P13</f>
        <v>0</v>
      </c>
      <c r="Q13" s="16">
        <f>+'DB10 - corregido'!Q13-'DB10 - publicado'!Q13</f>
        <v>0</v>
      </c>
      <c r="R13" s="2">
        <f>+'DB10 - corregido'!R13-'DB10 - publicado'!R13</f>
        <v>0</v>
      </c>
      <c r="S13" s="2">
        <f>+'DB10 - corregido'!S13-'DB10 - publicado'!S13</f>
        <v>0</v>
      </c>
      <c r="T13" s="2">
        <f>+'DB10 - corregido'!T13-'DB10 - publicado'!T13</f>
        <v>0</v>
      </c>
      <c r="U13" s="16">
        <f>+'DB10 - corregido'!U13-'DB10 - publicado'!U13</f>
        <v>1</v>
      </c>
      <c r="V13" s="2">
        <f>+'DB10 - corregido'!V13-'DB10 - publicado'!V13</f>
        <v>0</v>
      </c>
      <c r="W13" s="2">
        <f>+ROUND('DB10 - corregido'!W13,1)-ROUND('DB10 - publicado'!W13,1)</f>
        <v>-0.8999999999999986</v>
      </c>
      <c r="X13" s="16">
        <f>+'DB10 - corregido'!X13-'DB10 - publicado'!X13</f>
        <v>0</v>
      </c>
      <c r="Y13" s="2">
        <f>+'DB10 - corregido'!Y13-'DB10 - publicado'!Y13</f>
        <v>0</v>
      </c>
      <c r="Z13" s="2">
        <f>+'DB10 - corregido'!Z13-'DB10 - publicado'!Z13</f>
        <v>0</v>
      </c>
      <c r="AA13" s="2">
        <f>+'DB10 - corregido'!AA13-'DB10 - publicado'!AA13</f>
        <v>0</v>
      </c>
      <c r="AB13" s="2">
        <f>+'DB10 - corregido'!AB13-'DB10 - publicado'!AB13</f>
        <v>0</v>
      </c>
      <c r="AC13" s="2">
        <f>+'DB10 - corregido'!AC13-'DB10 - publicado'!AC13</f>
        <v>0</v>
      </c>
      <c r="AD13" s="16">
        <f>+'DB10 - corregido'!AD13-'DB10 - publicado'!AD13</f>
        <v>0</v>
      </c>
      <c r="AE13" s="2">
        <f>+'DB10 - corregido'!AE13-'DB10 - publicado'!AE13</f>
        <v>0</v>
      </c>
      <c r="AF13" s="2">
        <f>+'DB10 - corregido'!AF13-'DB10 - publicado'!AF13</f>
        <v>0</v>
      </c>
      <c r="AG13" s="17">
        <f>IF(AND('DB10 - corregido'!AG13="no practice",'DB10 - publicado'!AG13="no practice"),0,'DB10 - corregido'!AG13-'DB10 - publicado'!AG13)</f>
        <v>0</v>
      </c>
      <c r="AH13" s="14">
        <f>IF(AND('DB10 - corregido'!AH13="no practice",'DB10 - publicado'!AH13="no practice"),0,'DB10 - corregido'!AH13-'DB10 - publicado'!AH13)</f>
        <v>0</v>
      </c>
      <c r="AI13" s="18">
        <f>+'DB10 - corregido'!AI13-'DB10 - publicado'!AI13</f>
        <v>0</v>
      </c>
      <c r="AK13" s="8">
        <v>0</v>
      </c>
    </row>
    <row r="14" spans="1:37" s="8" customFormat="1" ht="15">
      <c r="A14" s="61" t="s">
        <v>93</v>
      </c>
      <c r="B14" s="15">
        <f>+'DB10 - corregido'!B14-'DB10 - publicado'!B14</f>
        <v>0</v>
      </c>
      <c r="C14" s="15">
        <f>+'DB10 - corregido'!C14-'DB10 - publicado'!C14</f>
        <v>0</v>
      </c>
      <c r="D14" s="15">
        <f>+ROUND('DB10 - corregido'!D14,1)-ROUND('DB10 - publicado'!D14,1)</f>
        <v>0</v>
      </c>
      <c r="E14" s="15">
        <f>+ROUND('DB10 - corregido'!E14,1)-ROUND('DB10 - publicado'!E14,1)</f>
        <v>0</v>
      </c>
      <c r="F14" s="16">
        <f>IF(AND('DB10 - corregido'!F14="no practice",'DB10 - publicado'!F14="no practice"),0,'DB10 - corregido'!F14-'DB10 - publicado'!F14)</f>
        <v>0</v>
      </c>
      <c r="G14" s="2">
        <f>IF(AND('DB10 - corregido'!G14="no practice",'DB10 - publicado'!G14="no practice"),0,'DB10 - corregido'!G14-'DB10 - publicado'!G14)</f>
        <v>0</v>
      </c>
      <c r="H14" s="2">
        <f>IF(AND('DB10 - corregido'!H14="no practice",'DB10 - publicado'!H14="no practice"),0,ROUND('DB10 - corregido'!H14,1)-ROUND('DB10 - publicado'!H14,1))</f>
        <v>0</v>
      </c>
      <c r="I14" s="16">
        <f>IF(AND('DB10 - corregido'!I14="no practice",'DB10 - publicado'!I14="no practice"),0,'DB10 - corregido'!I14-'DB10 - publicado'!I14)</f>
        <v>0</v>
      </c>
      <c r="J14" s="2">
        <f>IF(AND('DB10 - corregido'!J14="no practice",'DB10 - publicado'!J14="no practice"),0,'DB10 - corregido'!J14-'DB10 - publicado'!J14)</f>
        <v>0</v>
      </c>
      <c r="K14" s="2">
        <f>IF(AND('DB10 - corregido'!K14="no practice",'DB10 - publicado'!K14="no practice"),0,ROUND('DB10 - corregido'!K14,1)-ROUND('DB10 - publicado'!K14,1))</f>
        <v>0</v>
      </c>
      <c r="L14" s="16">
        <f>+'DB10 - corregido'!L14-'DB10 - publicado'!L14</f>
        <v>0</v>
      </c>
      <c r="M14" s="2">
        <f>+'DB10 - corregido'!M14-'DB10 - publicado'!M14</f>
        <v>0</v>
      </c>
      <c r="N14" s="2">
        <f>+'DB10 - corregido'!N14-'DB10 - publicado'!N14</f>
        <v>0</v>
      </c>
      <c r="O14" s="2">
        <f>+'DB10 - corregido'!O14-'DB10 - publicado'!O14</f>
        <v>0</v>
      </c>
      <c r="P14" s="2">
        <f>+'DB10 - corregido'!P14-'DB10 - publicado'!P14</f>
        <v>0</v>
      </c>
      <c r="Q14" s="16">
        <f>+'DB10 - corregido'!Q14-'DB10 - publicado'!Q14</f>
        <v>0</v>
      </c>
      <c r="R14" s="2">
        <f>+'DB10 - corregido'!R14-'DB10 - publicado'!R14</f>
        <v>0</v>
      </c>
      <c r="S14" s="2">
        <f>+'DB10 - corregido'!S14-'DB10 - publicado'!S14</f>
        <v>0</v>
      </c>
      <c r="T14" s="2">
        <f>+'DB10 - corregido'!T14-'DB10 - publicado'!T14</f>
        <v>0</v>
      </c>
      <c r="U14" s="16">
        <f>+'DB10 - corregido'!U14-'DB10 - publicado'!U14</f>
        <v>0</v>
      </c>
      <c r="V14" s="2">
        <f>+'DB10 - corregido'!V14-'DB10 - publicado'!V14</f>
        <v>0</v>
      </c>
      <c r="W14" s="2">
        <f>+ROUND('DB10 - corregido'!W14,1)-ROUND('DB10 - publicado'!W14,1)</f>
        <v>0</v>
      </c>
      <c r="X14" s="16">
        <f>+'DB10 - corregido'!X14-'DB10 - publicado'!X14</f>
        <v>0</v>
      </c>
      <c r="Y14" s="2">
        <f>+'DB10 - corregido'!Y14-'DB10 - publicado'!Y14</f>
        <v>0</v>
      </c>
      <c r="Z14" s="2">
        <f>+'DB10 - corregido'!Z14-'DB10 - publicado'!Z14</f>
        <v>0</v>
      </c>
      <c r="AA14" s="2">
        <f>+'DB10 - corregido'!AA14-'DB10 - publicado'!AA14</f>
        <v>0</v>
      </c>
      <c r="AB14" s="2">
        <f>+'DB10 - corregido'!AB14-'DB10 - publicado'!AB14</f>
        <v>0</v>
      </c>
      <c r="AC14" s="2">
        <f>+'DB10 - corregido'!AC14-'DB10 - publicado'!AC14</f>
        <v>0</v>
      </c>
      <c r="AD14" s="16">
        <f>+'DB10 - corregido'!AD14-'DB10 - publicado'!AD14</f>
        <v>0</v>
      </c>
      <c r="AE14" s="2">
        <f>+'DB10 - corregido'!AE14-'DB10 - publicado'!AE14</f>
        <v>0</v>
      </c>
      <c r="AF14" s="2">
        <f>+'DB10 - corregido'!AF14-'DB10 - publicado'!AF14</f>
        <v>0</v>
      </c>
      <c r="AG14" s="17">
        <f>IF(AND('DB10 - corregido'!AG14="no practice",'DB10 - publicado'!AG14="no practice"),0,'DB10 - corregido'!AG14-'DB10 - publicado'!AG14)</f>
        <v>0</v>
      </c>
      <c r="AH14" s="14">
        <f>IF(AND('DB10 - corregido'!AH14="no practice",'DB10 - publicado'!AH14="no practice"),0,'DB10 - corregido'!AH14-'DB10 - publicado'!AH14)</f>
        <v>0</v>
      </c>
      <c r="AI14" s="18">
        <f>+'DB10 - corregido'!AI14-'DB10 - publicado'!AI14</f>
        <v>0</v>
      </c>
      <c r="AK14" s="8">
        <v>0</v>
      </c>
    </row>
    <row r="15" spans="1:37" s="8" customFormat="1" ht="15">
      <c r="A15" s="61" t="s">
        <v>8</v>
      </c>
      <c r="B15" s="15">
        <f>+'DB10 - corregido'!B15-'DB10 - publicado'!B15</f>
        <v>0</v>
      </c>
      <c r="C15" s="15">
        <f>+'DB10 - corregido'!C15-'DB10 - publicado'!C15</f>
        <v>0</v>
      </c>
      <c r="D15" s="15">
        <f>+ROUND('DB10 - corregido'!D15,1)-ROUND('DB10 - publicado'!D15,1)</f>
        <v>0</v>
      </c>
      <c r="E15" s="15">
        <f>+ROUND('DB10 - corregido'!E15,1)-ROUND('DB10 - publicado'!E15,1)</f>
        <v>0</v>
      </c>
      <c r="F15" s="16">
        <f>IF(AND('DB10 - corregido'!F15="no practice",'DB10 - publicado'!F15="no practice"),0,'DB10 - corregido'!F15-'DB10 - publicado'!F15)</f>
        <v>0</v>
      </c>
      <c r="G15" s="2">
        <f>IF(AND('DB10 - corregido'!G15="no practice",'DB10 - publicado'!G15="no practice"),0,'DB10 - corregido'!G15-'DB10 - publicado'!G15)</f>
        <v>0</v>
      </c>
      <c r="H15" s="2">
        <f>IF(AND('DB10 - corregido'!H15="no practice",'DB10 - publicado'!H15="no practice"),0,ROUND('DB10 - corregido'!H15,1)-ROUND('DB10 - publicado'!H15,1))</f>
        <v>0</v>
      </c>
      <c r="I15" s="16">
        <f>IF(AND('DB10 - corregido'!I15="no practice",'DB10 - publicado'!I15="no practice"),0,'DB10 - corregido'!I15-'DB10 - publicado'!I15)</f>
        <v>0</v>
      </c>
      <c r="J15" s="2">
        <f>IF(AND('DB10 - corregido'!J15="no practice",'DB10 - publicado'!J15="no practice"),0,'DB10 - corregido'!J15-'DB10 - publicado'!J15)</f>
        <v>0</v>
      </c>
      <c r="K15" s="2">
        <f>IF(AND('DB10 - corregido'!K15="no practice",'DB10 - publicado'!K15="no practice"),0,ROUND('DB10 - corregido'!K15,1)-ROUND('DB10 - publicado'!K15,1))</f>
        <v>0</v>
      </c>
      <c r="L15" s="16">
        <f>+'DB10 - corregido'!L15-'DB10 - publicado'!L15</f>
        <v>0</v>
      </c>
      <c r="M15" s="2">
        <f>+'DB10 - corregido'!M15-'DB10 - publicado'!M15</f>
        <v>0</v>
      </c>
      <c r="N15" s="2">
        <f>+'DB10 - corregido'!N15-'DB10 - publicado'!N15</f>
        <v>0</v>
      </c>
      <c r="O15" s="2">
        <f>+'DB10 - corregido'!O15-'DB10 - publicado'!O15</f>
        <v>0</v>
      </c>
      <c r="P15" s="2">
        <f>+'DB10 - corregido'!P15-'DB10 - publicado'!P15</f>
        <v>0</v>
      </c>
      <c r="Q15" s="16">
        <f>+'DB10 - corregido'!Q15-'DB10 - publicado'!Q15</f>
        <v>0</v>
      </c>
      <c r="R15" s="2">
        <f>+'DB10 - corregido'!R15-'DB10 - publicado'!R15</f>
        <v>0</v>
      </c>
      <c r="S15" s="2">
        <f>+'DB10 - corregido'!S15-'DB10 - publicado'!S15</f>
        <v>0</v>
      </c>
      <c r="T15" s="2">
        <f>+'DB10 - corregido'!T15-'DB10 - publicado'!T15</f>
        <v>0</v>
      </c>
      <c r="U15" s="16">
        <f>+'DB10 - corregido'!U15-'DB10 - publicado'!U15</f>
        <v>0</v>
      </c>
      <c r="V15" s="2">
        <f>+'DB10 - corregido'!V15-'DB10 - publicado'!V15</f>
        <v>0</v>
      </c>
      <c r="W15" s="2">
        <f>+ROUND('DB10 - corregido'!W15,1)-ROUND('DB10 - publicado'!W15,1)</f>
        <v>0</v>
      </c>
      <c r="X15" s="16">
        <f>+'DB10 - corregido'!X15-'DB10 - publicado'!X15</f>
        <v>0</v>
      </c>
      <c r="Y15" s="2">
        <f>+'DB10 - corregido'!Y15-'DB10 - publicado'!Y15</f>
        <v>0</v>
      </c>
      <c r="Z15" s="2">
        <f>+'DB10 - corregido'!Z15-'DB10 - publicado'!Z15</f>
        <v>0</v>
      </c>
      <c r="AA15" s="2">
        <f>+'DB10 - corregido'!AA15-'DB10 - publicado'!AA15</f>
        <v>0</v>
      </c>
      <c r="AB15" s="2">
        <f>+'DB10 - corregido'!AB15-'DB10 - publicado'!AB15</f>
        <v>0</v>
      </c>
      <c r="AC15" s="2">
        <f>+'DB10 - corregido'!AC15-'DB10 - publicado'!AC15</f>
        <v>0</v>
      </c>
      <c r="AD15" s="16">
        <f>+'DB10 - corregido'!AD15-'DB10 - publicado'!AD15</f>
        <v>0</v>
      </c>
      <c r="AE15" s="2">
        <f>+'DB10 - corregido'!AE15-'DB10 - publicado'!AE15</f>
        <v>0</v>
      </c>
      <c r="AF15" s="2">
        <f>+'DB10 - corregido'!AF15-'DB10 - publicado'!AF15</f>
        <v>0</v>
      </c>
      <c r="AG15" s="17">
        <f>IF(AND('DB10 - corregido'!AG15="no practice",'DB10 - publicado'!AG15="no practice"),0,'DB10 - corregido'!AG15-'DB10 - publicado'!AG15)</f>
        <v>0</v>
      </c>
      <c r="AH15" s="14">
        <f>IF(AND('DB10 - corregido'!AH15="no practice",'DB10 - publicado'!AH15="no practice"),0,'DB10 - corregido'!AH15-'DB10 - publicado'!AH15)</f>
        <v>0</v>
      </c>
      <c r="AI15" s="18">
        <f>+'DB10 - corregido'!AI15-'DB10 - publicado'!AI15</f>
        <v>0</v>
      </c>
      <c r="AK15" s="8">
        <v>0</v>
      </c>
    </row>
    <row r="16" spans="1:37" s="8" customFormat="1" ht="15">
      <c r="A16" s="61" t="s">
        <v>9</v>
      </c>
      <c r="B16" s="15">
        <f>+'DB10 - corregido'!B16-'DB10 - publicado'!B16</f>
        <v>0</v>
      </c>
      <c r="C16" s="15">
        <f>+'DB10 - corregido'!C16-'DB10 - publicado'!C16</f>
        <v>0</v>
      </c>
      <c r="D16" s="15">
        <f>+ROUND('DB10 - corregido'!D16,1)-ROUND('DB10 - publicado'!D16,1)</f>
        <v>0</v>
      </c>
      <c r="E16" s="15">
        <f>+ROUND('DB10 - corregido'!E16,1)-ROUND('DB10 - publicado'!E16,1)</f>
        <v>0</v>
      </c>
      <c r="F16" s="16">
        <f>IF(AND('DB10 - corregido'!F16="no practice",'DB10 - publicado'!F16="no practice"),0,'DB10 - corregido'!F16-'DB10 - publicado'!F16)</f>
        <v>1</v>
      </c>
      <c r="G16" s="2">
        <f>IF(AND('DB10 - corregido'!G16="no practice",'DB10 - publicado'!G16="no practice"),0,'DB10 - corregido'!G16-'DB10 - publicado'!G16)</f>
        <v>0</v>
      </c>
      <c r="H16" s="2">
        <f>IF(AND('DB10 - corregido'!H16="no practice",'DB10 - publicado'!H16="no practice"),0,ROUND('DB10 - corregido'!H16,1)-ROUND('DB10 - publicado'!H16,1))</f>
        <v>18.699999999999996</v>
      </c>
      <c r="I16" s="16">
        <f>IF(AND('DB10 - corregido'!I16="no practice",'DB10 - publicado'!I16="no practice"),0,'DB10 - corregido'!I16-'DB10 - publicado'!I16)</f>
        <v>0</v>
      </c>
      <c r="J16" s="2">
        <f>IF(AND('DB10 - corregido'!J16="no practice",'DB10 - publicado'!J16="no practice"),0,'DB10 - corregido'!J16-'DB10 - publicado'!J16)</f>
        <v>0</v>
      </c>
      <c r="K16" s="2">
        <f>IF(AND('DB10 - corregido'!K16="no practice",'DB10 - publicado'!K16="no practice"),0,ROUND('DB10 - corregido'!K16,1)-ROUND('DB10 - publicado'!K16,1))</f>
        <v>0</v>
      </c>
      <c r="L16" s="16">
        <f>+'DB10 - corregido'!L16-'DB10 - publicado'!L16</f>
        <v>0</v>
      </c>
      <c r="M16" s="2">
        <f>+'DB10 - corregido'!M16-'DB10 - publicado'!M16</f>
        <v>0</v>
      </c>
      <c r="N16" s="2">
        <f>+'DB10 - corregido'!N16-'DB10 - publicado'!N16</f>
        <v>0</v>
      </c>
      <c r="O16" s="2">
        <f>+'DB10 - corregido'!O16-'DB10 - publicado'!O16</f>
        <v>0</v>
      </c>
      <c r="P16" s="2">
        <f>+'DB10 - corregido'!P16-'DB10 - publicado'!P16</f>
        <v>0</v>
      </c>
      <c r="Q16" s="16">
        <f>+'DB10 - corregido'!Q16-'DB10 - publicado'!Q16</f>
        <v>0</v>
      </c>
      <c r="R16" s="2">
        <f>+'DB10 - corregido'!R16-'DB10 - publicado'!R16</f>
        <v>0</v>
      </c>
      <c r="S16" s="2">
        <f>+'DB10 - corregido'!S16-'DB10 - publicado'!S16</f>
        <v>0</v>
      </c>
      <c r="T16" s="2">
        <f>+'DB10 - corregido'!T16-'DB10 - publicado'!T16</f>
        <v>0</v>
      </c>
      <c r="U16" s="16">
        <f>+'DB10 - corregido'!U16-'DB10 - publicado'!U16</f>
        <v>0</v>
      </c>
      <c r="V16" s="2">
        <f>+'DB10 - corregido'!V16-'DB10 - publicado'!V16</f>
        <v>0</v>
      </c>
      <c r="W16" s="2">
        <f>+ROUND('DB10 - corregido'!W16,1)-ROUND('DB10 - publicado'!W16,1)</f>
        <v>0</v>
      </c>
      <c r="X16" s="16">
        <f>+'DB10 - corregido'!X16-'DB10 - publicado'!X16</f>
        <v>0</v>
      </c>
      <c r="Y16" s="2">
        <f>+'DB10 - corregido'!Y16-'DB10 - publicado'!Y16</f>
        <v>0</v>
      </c>
      <c r="Z16" s="2">
        <f>+'DB10 - corregido'!Z16-'DB10 - publicado'!Z16</f>
        <v>0</v>
      </c>
      <c r="AA16" s="2">
        <f>+'DB10 - corregido'!AA16-'DB10 - publicado'!AA16</f>
        <v>0</v>
      </c>
      <c r="AB16" s="2">
        <f>+'DB10 - corregido'!AB16-'DB10 - publicado'!AB16</f>
        <v>0</v>
      </c>
      <c r="AC16" s="2">
        <f>+'DB10 - corregido'!AC16-'DB10 - publicado'!AC16</f>
        <v>0</v>
      </c>
      <c r="AD16" s="16">
        <f>+'DB10 - corregido'!AD16-'DB10 - publicado'!AD16</f>
        <v>0</v>
      </c>
      <c r="AE16" s="2">
        <f>+'DB10 - corregido'!AE16-'DB10 - publicado'!AE16</f>
        <v>0</v>
      </c>
      <c r="AF16" s="2">
        <f>+'DB10 - corregido'!AF16-'DB10 - publicado'!AF16</f>
        <v>0</v>
      </c>
      <c r="AG16" s="17">
        <f>IF(AND('DB10 - corregido'!AG16="no practice",'DB10 - publicado'!AG16="no practice"),0,'DB10 - corregido'!AG16-'DB10 - publicado'!AG16)</f>
        <v>0</v>
      </c>
      <c r="AH16" s="14">
        <f>IF(AND('DB10 - corregido'!AH16="no practice",'DB10 - publicado'!AH16="no practice"),0,'DB10 - corregido'!AH16-'DB10 - publicado'!AH16)</f>
        <v>0</v>
      </c>
      <c r="AI16" s="18">
        <f>+'DB10 - corregido'!AI16-'DB10 - publicado'!AI16</f>
        <v>0</v>
      </c>
      <c r="AK16" s="8">
        <v>0</v>
      </c>
    </row>
    <row r="17" spans="1:37" s="8" customFormat="1" ht="15">
      <c r="A17" s="61" t="s">
        <v>94</v>
      </c>
      <c r="B17" s="15">
        <f>+'DB10 - corregido'!B17-'DB10 - publicado'!B17</f>
        <v>0</v>
      </c>
      <c r="C17" s="15">
        <f>+'DB10 - corregido'!C17-'DB10 - publicado'!C17</f>
        <v>0</v>
      </c>
      <c r="D17" s="15">
        <f>+ROUND('DB10 - corregido'!D17,1)-ROUND('DB10 - publicado'!D17,1)</f>
        <v>0</v>
      </c>
      <c r="E17" s="15">
        <f>+ROUND('DB10 - corregido'!E17,1)-ROUND('DB10 - publicado'!E17,1)</f>
        <v>0</v>
      </c>
      <c r="F17" s="16">
        <f>IF(AND('DB10 - corregido'!F17="no practice",'DB10 - publicado'!F17="no practice"),0,'DB10 - corregido'!F17-'DB10 - publicado'!F17)</f>
        <v>0</v>
      </c>
      <c r="G17" s="2">
        <f>IF(AND('DB10 - corregido'!G17="no practice",'DB10 - publicado'!G17="no practice"),0,'DB10 - corregido'!G17-'DB10 - publicado'!G17)</f>
        <v>0</v>
      </c>
      <c r="H17" s="2">
        <f>IF(AND('DB10 - corregido'!H17="no practice",'DB10 - publicado'!H17="no practice"),0,ROUND('DB10 - corregido'!H17,1)-ROUND('DB10 - publicado'!H17,1))</f>
        <v>0</v>
      </c>
      <c r="I17" s="16">
        <f>IF(AND('DB10 - corregido'!I17="no practice",'DB10 - publicado'!I17="no practice"),0,'DB10 - corregido'!I17-'DB10 - publicado'!I17)</f>
        <v>0</v>
      </c>
      <c r="J17" s="2">
        <f>IF(AND('DB10 - corregido'!J17="no practice",'DB10 - publicado'!J17="no practice"),0,'DB10 - corregido'!J17-'DB10 - publicado'!J17)</f>
        <v>0</v>
      </c>
      <c r="K17" s="2">
        <f>IF(AND('DB10 - corregido'!K17="no practice",'DB10 - publicado'!K17="no practice"),0,ROUND('DB10 - corregido'!K17,1)-ROUND('DB10 - publicado'!K17,1))</f>
        <v>0</v>
      </c>
      <c r="L17" s="16">
        <f>+'DB10 - corregido'!L17-'DB10 - publicado'!L17</f>
        <v>0</v>
      </c>
      <c r="M17" s="2">
        <f>+'DB10 - corregido'!M17-'DB10 - publicado'!M17</f>
        <v>0</v>
      </c>
      <c r="N17" s="2">
        <f>+'DB10 - corregido'!N17-'DB10 - publicado'!N17</f>
        <v>0</v>
      </c>
      <c r="O17" s="2">
        <f>+'DB10 - corregido'!O17-'DB10 - publicado'!O17</f>
        <v>0</v>
      </c>
      <c r="P17" s="2">
        <f>+'DB10 - corregido'!P17-'DB10 - publicado'!P17</f>
        <v>0</v>
      </c>
      <c r="Q17" s="16">
        <f>+'DB10 - corregido'!Q17-'DB10 - publicado'!Q17</f>
        <v>0</v>
      </c>
      <c r="R17" s="2">
        <f>+'DB10 - corregido'!R17-'DB10 - publicado'!R17</f>
        <v>0</v>
      </c>
      <c r="S17" s="2">
        <f>+'DB10 - corregido'!S17-'DB10 - publicado'!S17</f>
        <v>0</v>
      </c>
      <c r="T17" s="2">
        <f>+'DB10 - corregido'!T17-'DB10 - publicado'!T17</f>
        <v>0</v>
      </c>
      <c r="U17" s="16">
        <f>+'DB10 - corregido'!U17-'DB10 - publicado'!U17</f>
        <v>0</v>
      </c>
      <c r="V17" s="2">
        <f>+'DB10 - corregido'!V17-'DB10 - publicado'!V17</f>
        <v>0</v>
      </c>
      <c r="W17" s="2">
        <f>+ROUND('DB10 - corregido'!W17,1)-ROUND('DB10 - publicado'!W17,1)</f>
        <v>0</v>
      </c>
      <c r="X17" s="16">
        <f>+'DB10 - corregido'!X17-'DB10 - publicado'!X17</f>
        <v>0</v>
      </c>
      <c r="Y17" s="2">
        <f>+'DB10 - corregido'!Y17-'DB10 - publicado'!Y17</f>
        <v>0</v>
      </c>
      <c r="Z17" s="2">
        <f>+'DB10 - corregido'!Z17-'DB10 - publicado'!Z17</f>
        <v>0</v>
      </c>
      <c r="AA17" s="2">
        <f>+'DB10 - corregido'!AA17-'DB10 - publicado'!AA17</f>
        <v>0</v>
      </c>
      <c r="AB17" s="2">
        <f>+'DB10 - corregido'!AB17-'DB10 - publicado'!AB17</f>
        <v>0</v>
      </c>
      <c r="AC17" s="2">
        <f>+'DB10 - corregido'!AC17-'DB10 - publicado'!AC17</f>
        <v>0</v>
      </c>
      <c r="AD17" s="16">
        <f>+'DB10 - corregido'!AD17-'DB10 - publicado'!AD17</f>
        <v>1</v>
      </c>
      <c r="AE17" s="2">
        <f>+'DB10 - corregido'!AE17-'DB10 - publicado'!AE17</f>
        <v>0</v>
      </c>
      <c r="AF17" s="2">
        <f>+'DB10 - corregido'!AF17-'DB10 - publicado'!AF17</f>
        <v>0</v>
      </c>
      <c r="AG17" s="17">
        <f>IF(AND('DB10 - corregido'!AG17="no practice",'DB10 - publicado'!AG17="no practice"),0,'DB10 - corregido'!AG17-'DB10 - publicado'!AG17)</f>
        <v>0</v>
      </c>
      <c r="AH17" s="14">
        <f>IF(AND('DB10 - corregido'!AH17="no practice",'DB10 - publicado'!AH17="no practice"),0,'DB10 - corregido'!AH17-'DB10 - publicado'!AH17)</f>
        <v>0</v>
      </c>
      <c r="AI17" s="18">
        <f>+'DB10 - corregido'!AI17-'DB10 - publicado'!AI17</f>
        <v>0</v>
      </c>
      <c r="AK17" s="8">
        <v>0</v>
      </c>
    </row>
    <row r="18" spans="1:37" s="8" customFormat="1" ht="15">
      <c r="A18" s="61" t="s">
        <v>95</v>
      </c>
      <c r="B18" s="15">
        <f>+'DB10 - corregido'!B18-'DB10 - publicado'!B18</f>
        <v>0</v>
      </c>
      <c r="C18" s="15">
        <f>+'DB10 - corregido'!C18-'DB10 - publicado'!C18</f>
        <v>0</v>
      </c>
      <c r="D18" s="19">
        <f>+ROUND('DB10 - corregido'!D18,1)-ROUND('DB10 - publicado'!D18,1)</f>
        <v>-5.100000000000001</v>
      </c>
      <c r="E18" s="15">
        <f>+ROUND('DB10 - corregido'!E18,1)-ROUND('DB10 - publicado'!E18,1)</f>
        <v>0</v>
      </c>
      <c r="F18" s="16">
        <f>IF(AND('DB10 - corregido'!F18="no practice",'DB10 - publicado'!F18="no practice"),0,'DB10 - corregido'!F18-'DB10 - publicado'!F18)</f>
        <v>0</v>
      </c>
      <c r="G18" s="2">
        <f>IF(AND('DB10 - corregido'!G18="no practice",'DB10 - publicado'!G18="no practice"),0,'DB10 - corregido'!G18-'DB10 - publicado'!G18)</f>
        <v>0</v>
      </c>
      <c r="H18" s="2">
        <f>IF(AND('DB10 - corregido'!H18="no practice",'DB10 - publicado'!H18="no practice"),0,ROUND('DB10 - corregido'!H18,1)-ROUND('DB10 - publicado'!H18,1))</f>
        <v>0</v>
      </c>
      <c r="I18" s="16">
        <f>IF(AND('DB10 - corregido'!I18="no practice",'DB10 - publicado'!I18="no practice"),0,'DB10 - corregido'!I18-'DB10 - publicado'!I18)</f>
        <v>0</v>
      </c>
      <c r="J18" s="2">
        <f>IF(AND('DB10 - corregido'!J18="no practice",'DB10 - publicado'!J18="no practice"),0,'DB10 - corregido'!J18-'DB10 - publicado'!J18)</f>
        <v>0</v>
      </c>
      <c r="K18" s="20">
        <f>IF(AND('DB10 - corregido'!K18="no practice",'DB10 - publicado'!K18="no practice"),0,ROUND('DB10 - corregido'!K18,1)-ROUND('DB10 - publicado'!K18,1))</f>
        <v>0.09999999999999964</v>
      </c>
      <c r="L18" s="16">
        <f>+'DB10 - corregido'!L18-'DB10 - publicado'!L18</f>
        <v>0</v>
      </c>
      <c r="M18" s="2">
        <f>+'DB10 - corregido'!M18-'DB10 - publicado'!M18</f>
        <v>0</v>
      </c>
      <c r="N18" s="2">
        <f>+'DB10 - corregido'!N18-'DB10 - publicado'!N18</f>
        <v>0</v>
      </c>
      <c r="O18" s="2">
        <f>+'DB10 - corregido'!O18-'DB10 - publicado'!O18</f>
        <v>0</v>
      </c>
      <c r="P18" s="2">
        <f>+'DB10 - corregido'!P18-'DB10 - publicado'!P18</f>
        <v>0</v>
      </c>
      <c r="Q18" s="16">
        <f>+'DB10 - corregido'!Q18-'DB10 - publicado'!Q18</f>
        <v>0</v>
      </c>
      <c r="R18" s="2">
        <f>+'DB10 - corregido'!R18-'DB10 - publicado'!R18</f>
        <v>0</v>
      </c>
      <c r="S18" s="2">
        <f>+'DB10 - corregido'!S18-'DB10 - publicado'!S18</f>
        <v>0</v>
      </c>
      <c r="T18" s="2">
        <f>+'DB10 - corregido'!T18-'DB10 - publicado'!T18</f>
        <v>0</v>
      </c>
      <c r="U18" s="16">
        <f>+'DB10 - corregido'!U18-'DB10 - publicado'!U18</f>
        <v>0</v>
      </c>
      <c r="V18" s="2">
        <f>+'DB10 - corregido'!V18-'DB10 - publicado'!V18</f>
        <v>0</v>
      </c>
      <c r="W18" s="2">
        <f>+ROUND('DB10 - corregido'!W18,1)-ROUND('DB10 - publicado'!W18,1)</f>
        <v>4.300000000000004</v>
      </c>
      <c r="X18" s="16">
        <f>+'DB10 - corregido'!X18-'DB10 - publicado'!X18</f>
        <v>0</v>
      </c>
      <c r="Y18" s="2">
        <f>+'DB10 - corregido'!Y18-'DB10 - publicado'!Y18</f>
        <v>0</v>
      </c>
      <c r="Z18" s="2">
        <f>+'DB10 - corregido'!Z18-'DB10 - publicado'!Z18</f>
        <v>0</v>
      </c>
      <c r="AA18" s="2">
        <f>+'DB10 - corregido'!AA18-'DB10 - publicado'!AA18</f>
        <v>0</v>
      </c>
      <c r="AB18" s="2">
        <f>+'DB10 - corregido'!AB18-'DB10 - publicado'!AB18</f>
        <v>0</v>
      </c>
      <c r="AC18" s="2">
        <f>+'DB10 - corregido'!AC18-'DB10 - publicado'!AC18</f>
        <v>0</v>
      </c>
      <c r="AD18" s="16">
        <f>+'DB10 - corregido'!AD18-'DB10 - publicado'!AD18</f>
        <v>0</v>
      </c>
      <c r="AE18" s="2">
        <f>+'DB10 - corregido'!AE18-'DB10 - publicado'!AE18</f>
        <v>0</v>
      </c>
      <c r="AF18" s="2">
        <f>+'DB10 - corregido'!AF18-'DB10 - publicado'!AF18</f>
        <v>0</v>
      </c>
      <c r="AG18" s="17">
        <f>IF(AND('DB10 - corregido'!AG18="no practice",'DB10 - publicado'!AG18="no practice"),0,'DB10 - corregido'!AG18-'DB10 - publicado'!AG18)</f>
        <v>0</v>
      </c>
      <c r="AH18" s="14">
        <f>IF(AND('DB10 - corregido'!AH18="no practice",'DB10 - publicado'!AH18="no practice"),0,'DB10 - corregido'!AH18-'DB10 - publicado'!AH18)</f>
        <v>0</v>
      </c>
      <c r="AI18" s="18">
        <f>+'DB10 - corregido'!AI18-'DB10 - publicado'!AI18</f>
        <v>0</v>
      </c>
      <c r="AK18" s="8">
        <v>1</v>
      </c>
    </row>
    <row r="19" spans="1:37" s="8" customFormat="1" ht="15">
      <c r="A19" s="61" t="s">
        <v>10</v>
      </c>
      <c r="B19" s="15">
        <f>+'DB10 - corregido'!B19-'DB10 - publicado'!B19</f>
        <v>0</v>
      </c>
      <c r="C19" s="15">
        <f>+'DB10 - corregido'!C19-'DB10 - publicado'!C19</f>
        <v>0</v>
      </c>
      <c r="D19" s="15">
        <f>+ROUND('DB10 - corregido'!D19,1)-ROUND('DB10 - publicado'!D19,1)</f>
        <v>0</v>
      </c>
      <c r="E19" s="15">
        <f>+ROUND('DB10 - corregido'!E19,1)-ROUND('DB10 - publicado'!E19,1)</f>
        <v>0</v>
      </c>
      <c r="F19" s="16">
        <f>IF(AND('DB10 - corregido'!F19="no practice",'DB10 - publicado'!F19="no practice"),0,'DB10 - corregido'!F19-'DB10 - publicado'!F19)</f>
        <v>0</v>
      </c>
      <c r="G19" s="2">
        <f>IF(AND('DB10 - corregido'!G19="no practice",'DB10 - publicado'!G19="no practice"),0,'DB10 - corregido'!G19-'DB10 - publicado'!G19)</f>
        <v>0</v>
      </c>
      <c r="H19" s="2">
        <f>IF(AND('DB10 - corregido'!H19="no practice",'DB10 - publicado'!H19="no practice"),0,ROUND('DB10 - corregido'!H19,1)-ROUND('DB10 - publicado'!H19,1))</f>
        <v>0</v>
      </c>
      <c r="I19" s="16">
        <f>IF(AND('DB10 - corregido'!I19="no practice",'DB10 - publicado'!I19="no practice"),0,'DB10 - corregido'!I19-'DB10 - publicado'!I19)</f>
        <v>0</v>
      </c>
      <c r="J19" s="2">
        <f>IF(AND('DB10 - corregido'!J19="no practice",'DB10 - publicado'!J19="no practice"),0,'DB10 - corregido'!J19-'DB10 - publicado'!J19)</f>
        <v>0</v>
      </c>
      <c r="K19" s="2">
        <f>IF(AND('DB10 - corregido'!K19="no practice",'DB10 - publicado'!K19="no practice"),0,ROUND('DB10 - corregido'!K19,1)-ROUND('DB10 - publicado'!K19,1))</f>
        <v>0</v>
      </c>
      <c r="L19" s="16">
        <f>+'DB10 - corregido'!L19-'DB10 - publicado'!L19</f>
        <v>0</v>
      </c>
      <c r="M19" s="2">
        <f>+'DB10 - corregido'!M19-'DB10 - publicado'!M19</f>
        <v>0</v>
      </c>
      <c r="N19" s="2">
        <f>+'DB10 - corregido'!N19-'DB10 - publicado'!N19</f>
        <v>0</v>
      </c>
      <c r="O19" s="2">
        <f>+'DB10 - corregido'!O19-'DB10 - publicado'!O19</f>
        <v>0</v>
      </c>
      <c r="P19" s="2">
        <f>+'DB10 - corregido'!P19-'DB10 - publicado'!P19</f>
        <v>0</v>
      </c>
      <c r="Q19" s="16">
        <f>+'DB10 - corregido'!Q19-'DB10 - publicado'!Q19</f>
        <v>0</v>
      </c>
      <c r="R19" s="2">
        <f>+'DB10 - corregido'!R19-'DB10 - publicado'!R19</f>
        <v>0</v>
      </c>
      <c r="S19" s="2">
        <f>+'DB10 - corregido'!S19-'DB10 - publicado'!S19</f>
        <v>0</v>
      </c>
      <c r="T19" s="2">
        <f>+'DB10 - corregido'!T19-'DB10 - publicado'!T19</f>
        <v>0</v>
      </c>
      <c r="U19" s="16">
        <f>+'DB10 - corregido'!U19-'DB10 - publicado'!U19</f>
        <v>0</v>
      </c>
      <c r="V19" s="2">
        <f>+'DB10 - corregido'!V19-'DB10 - publicado'!V19</f>
        <v>0</v>
      </c>
      <c r="W19" s="2">
        <f>+ROUND('DB10 - corregido'!W19,1)-ROUND('DB10 - publicado'!W19,1)</f>
        <v>0</v>
      </c>
      <c r="X19" s="16">
        <f>+'DB10 - corregido'!X19-'DB10 - publicado'!X19</f>
        <v>0</v>
      </c>
      <c r="Y19" s="2">
        <f>+'DB10 - corregido'!Y19-'DB10 - publicado'!Y19</f>
        <v>0</v>
      </c>
      <c r="Z19" s="2">
        <f>+'DB10 - corregido'!Z19-'DB10 - publicado'!Z19</f>
        <v>0</v>
      </c>
      <c r="AA19" s="2">
        <f>+'DB10 - corregido'!AA19-'DB10 - publicado'!AA19</f>
        <v>0</v>
      </c>
      <c r="AB19" s="2">
        <f>+'DB10 - corregido'!AB19-'DB10 - publicado'!AB19</f>
        <v>0</v>
      </c>
      <c r="AC19" s="2">
        <f>+'DB10 - corregido'!AC19-'DB10 - publicado'!AC19</f>
        <v>0</v>
      </c>
      <c r="AD19" s="16">
        <f>+'DB10 - corregido'!AD19-'DB10 - publicado'!AD19</f>
        <v>0</v>
      </c>
      <c r="AE19" s="2">
        <f>+'DB10 - corregido'!AE19-'DB10 - publicado'!AE19</f>
        <v>0</v>
      </c>
      <c r="AF19" s="2">
        <f>+'DB10 - corregido'!AF19-'DB10 - publicado'!AF19</f>
        <v>0</v>
      </c>
      <c r="AG19" s="17">
        <f>IF(AND('DB10 - corregido'!AG19="no practice",'DB10 - publicado'!AG19="no practice"),0,'DB10 - corregido'!AG19-'DB10 - publicado'!AG19)</f>
        <v>0</v>
      </c>
      <c r="AH19" s="14">
        <f>IF(AND('DB10 - corregido'!AH19="no practice",'DB10 - publicado'!AH19="no practice"),0,'DB10 - corregido'!AH19-'DB10 - publicado'!AH19)</f>
        <v>0</v>
      </c>
      <c r="AI19" s="18">
        <f>+'DB10 - corregido'!AI19-'DB10 - publicado'!AI19</f>
        <v>0</v>
      </c>
      <c r="AK19" s="8">
        <v>0</v>
      </c>
    </row>
    <row r="20" spans="1:37" s="8" customFormat="1" ht="15">
      <c r="A20" s="61" t="s">
        <v>96</v>
      </c>
      <c r="B20" s="15">
        <f>+'DB10 - corregido'!B20-'DB10 - publicado'!B20</f>
        <v>0</v>
      </c>
      <c r="C20" s="15">
        <f>+'DB10 - corregido'!C20-'DB10 - publicado'!C20</f>
        <v>0</v>
      </c>
      <c r="D20" s="15">
        <f>+ROUND('DB10 - corregido'!D20,1)-ROUND('DB10 - publicado'!D20,1)</f>
        <v>0</v>
      </c>
      <c r="E20" s="15">
        <f>+ROUND('DB10 - corregido'!E20,1)-ROUND('DB10 - publicado'!E20,1)</f>
        <v>0</v>
      </c>
      <c r="F20" s="16">
        <f>IF(AND('DB10 - corregido'!F20="no practice",'DB10 - publicado'!F20="no practice"),0,'DB10 - corregido'!F20-'DB10 - publicado'!F20)</f>
        <v>0</v>
      </c>
      <c r="G20" s="2">
        <f>IF(AND('DB10 - corregido'!G20="no practice",'DB10 - publicado'!G20="no practice"),0,'DB10 - corregido'!G20-'DB10 - publicado'!G20)</f>
        <v>0</v>
      </c>
      <c r="H20" s="2">
        <f>IF(AND('DB10 - corregido'!H20="no practice",'DB10 - publicado'!H20="no practice"),0,ROUND('DB10 - corregido'!H20,1)-ROUND('DB10 - publicado'!H20,1))</f>
        <v>0</v>
      </c>
      <c r="I20" s="16">
        <f>IF(AND('DB10 - corregido'!I20="no practice",'DB10 - publicado'!I20="no practice"),0,'DB10 - corregido'!I20-'DB10 - publicado'!I20)</f>
        <v>0</v>
      </c>
      <c r="J20" s="2">
        <f>IF(AND('DB10 - corregido'!J20="no practice",'DB10 - publicado'!J20="no practice"),0,'DB10 - corregido'!J20-'DB10 - publicado'!J20)</f>
        <v>0</v>
      </c>
      <c r="K20" s="2">
        <f>IF(AND('DB10 - corregido'!K20="no practice",'DB10 - publicado'!K20="no practice"),0,ROUND('DB10 - corregido'!K20,1)-ROUND('DB10 - publicado'!K20,1))</f>
        <v>0</v>
      </c>
      <c r="L20" s="16">
        <f>+'DB10 - corregido'!L20-'DB10 - publicado'!L20</f>
        <v>0</v>
      </c>
      <c r="M20" s="2">
        <f>+'DB10 - corregido'!M20-'DB10 - publicado'!M20</f>
        <v>0</v>
      </c>
      <c r="N20" s="2">
        <f>+'DB10 - corregido'!N20-'DB10 - publicado'!N20</f>
        <v>0</v>
      </c>
      <c r="O20" s="2">
        <f>+'DB10 - corregido'!O20-'DB10 - publicado'!O20</f>
        <v>0</v>
      </c>
      <c r="P20" s="2">
        <f>+'DB10 - corregido'!P20-'DB10 - publicado'!P20</f>
        <v>0</v>
      </c>
      <c r="Q20" s="16">
        <f>+'DB10 - corregido'!Q20-'DB10 - publicado'!Q20</f>
        <v>0</v>
      </c>
      <c r="R20" s="2">
        <f>+'DB10 - corregido'!R20-'DB10 - publicado'!R20</f>
        <v>0</v>
      </c>
      <c r="S20" s="2">
        <f>+'DB10 - corregido'!S20-'DB10 - publicado'!S20</f>
        <v>0</v>
      </c>
      <c r="T20" s="2">
        <f>+'DB10 - corregido'!T20-'DB10 - publicado'!T20</f>
        <v>0</v>
      </c>
      <c r="U20" s="16">
        <f>+'DB10 - corregido'!U20-'DB10 - publicado'!U20</f>
        <v>0</v>
      </c>
      <c r="V20" s="2">
        <f>+'DB10 - corregido'!V20-'DB10 - publicado'!V20</f>
        <v>0</v>
      </c>
      <c r="W20" s="2">
        <f>+ROUND('DB10 - corregido'!W20,1)-ROUND('DB10 - publicado'!W20,1)</f>
        <v>0</v>
      </c>
      <c r="X20" s="16">
        <f>+'DB10 - corregido'!X20-'DB10 - publicado'!X20</f>
        <v>0</v>
      </c>
      <c r="Y20" s="2">
        <f>+'DB10 - corregido'!Y20-'DB10 - publicado'!Y20</f>
        <v>0</v>
      </c>
      <c r="Z20" s="2">
        <f>+'DB10 - corregido'!Z20-'DB10 - publicado'!Z20</f>
        <v>0</v>
      </c>
      <c r="AA20" s="2">
        <f>+'DB10 - corregido'!AA20-'DB10 - publicado'!AA20</f>
        <v>0</v>
      </c>
      <c r="AB20" s="2">
        <f>+'DB10 - corregido'!AB20-'DB10 - publicado'!AB20</f>
        <v>0</v>
      </c>
      <c r="AC20" s="2">
        <f>+'DB10 - corregido'!AC20-'DB10 - publicado'!AC20</f>
        <v>0</v>
      </c>
      <c r="AD20" s="16">
        <f>+'DB10 - corregido'!AD20-'DB10 - publicado'!AD20</f>
        <v>0</v>
      </c>
      <c r="AE20" s="2">
        <f>+'DB10 - corregido'!AE20-'DB10 - publicado'!AE20</f>
        <v>0</v>
      </c>
      <c r="AF20" s="2">
        <f>+'DB10 - corregido'!AF20-'DB10 - publicado'!AF20</f>
        <v>0</v>
      </c>
      <c r="AG20" s="17">
        <f>IF(AND('DB10 - corregido'!AG20="no practice",'DB10 - publicado'!AG20="no practice"),0,'DB10 - corregido'!AG20-'DB10 - publicado'!AG20)</f>
        <v>0</v>
      </c>
      <c r="AH20" s="14">
        <f>IF(AND('DB10 - corregido'!AH20="no practice",'DB10 - publicado'!AH20="no practice"),0,'DB10 - corregido'!AH20-'DB10 - publicado'!AH20)</f>
        <v>0</v>
      </c>
      <c r="AI20" s="18">
        <f>+'DB10 - corregido'!AI20-'DB10 - publicado'!AI20</f>
        <v>0</v>
      </c>
      <c r="AK20" s="8">
        <v>0</v>
      </c>
    </row>
    <row r="21" spans="1:37" s="8" customFormat="1" ht="15">
      <c r="A21" s="61" t="s">
        <v>11</v>
      </c>
      <c r="B21" s="15">
        <f>+'DB10 - corregido'!B21-'DB10 - publicado'!B21</f>
        <v>0</v>
      </c>
      <c r="C21" s="15">
        <f>+'DB10 - corregido'!C21-'DB10 - publicado'!C21</f>
        <v>0</v>
      </c>
      <c r="D21" s="15">
        <f>+ROUND('DB10 - corregido'!D21,1)-ROUND('DB10 - publicado'!D21,1)</f>
        <v>0</v>
      </c>
      <c r="E21" s="15">
        <f>+ROUND('DB10 - corregido'!E21,1)-ROUND('DB10 - publicado'!E21,1)</f>
        <v>0</v>
      </c>
      <c r="F21" s="16">
        <f>IF(AND('DB10 - corregido'!F21="no practice",'DB10 - publicado'!F21="no practice"),0,'DB10 - corregido'!F21-'DB10 - publicado'!F21)</f>
        <v>0</v>
      </c>
      <c r="G21" s="2">
        <f>IF(AND('DB10 - corregido'!G21="no practice",'DB10 - publicado'!G21="no practice"),0,'DB10 - corregido'!G21-'DB10 - publicado'!G21)</f>
        <v>0</v>
      </c>
      <c r="H21" s="2">
        <f>IF(AND('DB10 - corregido'!H21="no practice",'DB10 - publicado'!H21="no practice"),0,ROUND('DB10 - corregido'!H21,1)-ROUND('DB10 - publicado'!H21,1))</f>
        <v>0</v>
      </c>
      <c r="I21" s="16">
        <f>IF(AND('DB10 - corregido'!I21="no practice",'DB10 - publicado'!I21="no practice"),0,'DB10 - corregido'!I21-'DB10 - publicado'!I21)</f>
        <v>0</v>
      </c>
      <c r="J21" s="2">
        <f>IF(AND('DB10 - corregido'!J21="no practice",'DB10 - publicado'!J21="no practice"),0,'DB10 - corregido'!J21-'DB10 - publicado'!J21)</f>
        <v>0</v>
      </c>
      <c r="K21" s="2">
        <f>IF(AND('DB10 - corregido'!K21="no practice",'DB10 - publicado'!K21="no practice"),0,ROUND('DB10 - corregido'!K21,1)-ROUND('DB10 - publicado'!K21,1))</f>
        <v>0</v>
      </c>
      <c r="L21" s="16">
        <f>+'DB10 - corregido'!L21-'DB10 - publicado'!L21</f>
        <v>0</v>
      </c>
      <c r="M21" s="2">
        <f>+'DB10 - corregido'!M21-'DB10 - publicado'!M21</f>
        <v>0</v>
      </c>
      <c r="N21" s="2">
        <f>+'DB10 - corregido'!N21-'DB10 - publicado'!N21</f>
        <v>0</v>
      </c>
      <c r="O21" s="2">
        <f>+'DB10 - corregido'!O21-'DB10 - publicado'!O21</f>
        <v>0</v>
      </c>
      <c r="P21" s="2">
        <f>+'DB10 - corregido'!P21-'DB10 - publicado'!P21</f>
        <v>0</v>
      </c>
      <c r="Q21" s="16">
        <f>+'DB10 - corregido'!Q21-'DB10 - publicado'!Q21</f>
        <v>0</v>
      </c>
      <c r="R21" s="2">
        <f>+'DB10 - corregido'!R21-'DB10 - publicado'!R21</f>
        <v>0</v>
      </c>
      <c r="S21" s="2">
        <f>+'DB10 - corregido'!S21-'DB10 - publicado'!S21</f>
        <v>0</v>
      </c>
      <c r="T21" s="2">
        <f>+'DB10 - corregido'!T21-'DB10 - publicado'!T21</f>
        <v>0</v>
      </c>
      <c r="U21" s="16">
        <f>+'DB10 - corregido'!U21-'DB10 - publicado'!U21</f>
        <v>0</v>
      </c>
      <c r="V21" s="2">
        <f>+'DB10 - corregido'!V21-'DB10 - publicado'!V21</f>
        <v>0</v>
      </c>
      <c r="W21" s="2">
        <f>+ROUND('DB10 - corregido'!W21,1)-ROUND('DB10 - publicado'!W21,1)</f>
        <v>17.799999999999997</v>
      </c>
      <c r="X21" s="16">
        <f>+'DB10 - corregido'!X21-'DB10 - publicado'!X21</f>
        <v>0</v>
      </c>
      <c r="Y21" s="2">
        <f>+'DB10 - corregido'!Y21-'DB10 - publicado'!Y21</f>
        <v>0</v>
      </c>
      <c r="Z21" s="2">
        <f>+'DB10 - corregido'!Z21-'DB10 - publicado'!Z21</f>
        <v>0</v>
      </c>
      <c r="AA21" s="2">
        <f>+'DB10 - corregido'!AA21-'DB10 - publicado'!AA21</f>
        <v>0</v>
      </c>
      <c r="AB21" s="2">
        <f>+'DB10 - corregido'!AB21-'DB10 - publicado'!AB21</f>
        <v>0</v>
      </c>
      <c r="AC21" s="2">
        <f>+'DB10 - corregido'!AC21-'DB10 - publicado'!AC21</f>
        <v>0</v>
      </c>
      <c r="AD21" s="16">
        <f>+'DB10 - corregido'!AD21-'DB10 - publicado'!AD21</f>
        <v>0</v>
      </c>
      <c r="AE21" s="2">
        <f>+'DB10 - corregido'!AE21-'DB10 - publicado'!AE21</f>
        <v>0</v>
      </c>
      <c r="AF21" s="2">
        <f>+'DB10 - corregido'!AF21-'DB10 - publicado'!AF21</f>
        <v>0</v>
      </c>
      <c r="AG21" s="17">
        <f>IF(AND('DB10 - corregido'!AG21="no practice",'DB10 - publicado'!AG21="no practice"),0,'DB10 - corregido'!AG21-'DB10 - publicado'!AG21)</f>
        <v>0</v>
      </c>
      <c r="AH21" s="14">
        <f>IF(AND('DB10 - corregido'!AH21="no practice",'DB10 - publicado'!AH21="no practice"),0,'DB10 - corregido'!AH21-'DB10 - publicado'!AH21)</f>
        <v>0</v>
      </c>
      <c r="AI21" s="18">
        <f>+'DB10 - corregido'!AI21-'DB10 - publicado'!AI21</f>
        <v>0</v>
      </c>
      <c r="AK21" s="8">
        <v>0</v>
      </c>
    </row>
    <row r="22" spans="1:37" s="8" customFormat="1" ht="15">
      <c r="A22" s="61" t="s">
        <v>97</v>
      </c>
      <c r="B22" s="15">
        <f>+'DB10 - corregido'!B22-'DB10 - publicado'!B22</f>
        <v>0</v>
      </c>
      <c r="C22" s="15">
        <f>+'DB10 - corregido'!C22-'DB10 - publicado'!C22</f>
        <v>0</v>
      </c>
      <c r="D22" s="15">
        <f>+ROUND('DB10 - corregido'!D22,1)-ROUND('DB10 - publicado'!D22,1)</f>
        <v>0</v>
      </c>
      <c r="E22" s="15">
        <f>+ROUND('DB10 - corregido'!E22,1)-ROUND('DB10 - publicado'!E22,1)</f>
        <v>0</v>
      </c>
      <c r="F22" s="16">
        <f>IF(AND('DB10 - corregido'!F22="no practice",'DB10 - publicado'!F22="no practice"),0,'DB10 - corregido'!F22-'DB10 - publicado'!F22)</f>
        <v>0</v>
      </c>
      <c r="G22" s="2">
        <f>IF(AND('DB10 - corregido'!G22="no practice",'DB10 - publicado'!G22="no practice"),0,'DB10 - corregido'!G22-'DB10 - publicado'!G22)</f>
        <v>0</v>
      </c>
      <c r="H22" s="2">
        <f>IF(AND('DB10 - corregido'!H22="no practice",'DB10 - publicado'!H22="no practice"),0,ROUND('DB10 - corregido'!H22,1)-ROUND('DB10 - publicado'!H22,1))</f>
        <v>0</v>
      </c>
      <c r="I22" s="16">
        <f>IF(AND('DB10 - corregido'!I22="no practice",'DB10 - publicado'!I22="no practice"),0,'DB10 - corregido'!I22-'DB10 - publicado'!I22)</f>
        <v>0</v>
      </c>
      <c r="J22" s="2">
        <f>IF(AND('DB10 - corregido'!J22="no practice",'DB10 - publicado'!J22="no practice"),0,'DB10 - corregido'!J22-'DB10 - publicado'!J22)</f>
        <v>0</v>
      </c>
      <c r="K22" s="2">
        <f>IF(AND('DB10 - corregido'!K22="no practice",'DB10 - publicado'!K22="no practice"),0,ROUND('DB10 - corregido'!K22,1)-ROUND('DB10 - publicado'!K22,1))</f>
        <v>0</v>
      </c>
      <c r="L22" s="16">
        <f>+'DB10 - corregido'!L22-'DB10 - publicado'!L22</f>
        <v>0</v>
      </c>
      <c r="M22" s="2">
        <f>+'DB10 - corregido'!M22-'DB10 - publicado'!M22</f>
        <v>0</v>
      </c>
      <c r="N22" s="2">
        <f>+'DB10 - corregido'!N22-'DB10 - publicado'!N22</f>
        <v>0</v>
      </c>
      <c r="O22" s="2">
        <f>+'DB10 - corregido'!O22-'DB10 - publicado'!O22</f>
        <v>0</v>
      </c>
      <c r="P22" s="2">
        <f>+'DB10 - corregido'!P22-'DB10 - publicado'!P22</f>
        <v>0</v>
      </c>
      <c r="Q22" s="16">
        <f>+'DB10 - corregido'!Q22-'DB10 - publicado'!Q22</f>
        <v>0</v>
      </c>
      <c r="R22" s="2">
        <f>+'DB10 - corregido'!R22-'DB10 - publicado'!R22</f>
        <v>0</v>
      </c>
      <c r="S22" s="2">
        <f>+'DB10 - corregido'!S22-'DB10 - publicado'!S22</f>
        <v>0</v>
      </c>
      <c r="T22" s="2">
        <f>+'DB10 - corregido'!T22-'DB10 - publicado'!T22</f>
        <v>0</v>
      </c>
      <c r="U22" s="16">
        <f>+'DB10 - corregido'!U22-'DB10 - publicado'!U22</f>
        <v>0</v>
      </c>
      <c r="V22" s="2">
        <f>+'DB10 - corregido'!V22-'DB10 - publicado'!V22</f>
        <v>0</v>
      </c>
      <c r="W22" s="2">
        <f>+ROUND('DB10 - corregido'!W22,1)-ROUND('DB10 - publicado'!W22,1)</f>
        <v>0</v>
      </c>
      <c r="X22" s="16">
        <f>+'DB10 - corregido'!X22-'DB10 - publicado'!X22</f>
        <v>-1</v>
      </c>
      <c r="Y22" s="2">
        <f>+'DB10 - corregido'!Y22-'DB10 - publicado'!Y22</f>
        <v>0</v>
      </c>
      <c r="Z22" s="2">
        <f>+'DB10 - corregido'!Z22-'DB10 - publicado'!Z22</f>
        <v>0</v>
      </c>
      <c r="AA22" s="2">
        <f>+'DB10 - corregido'!AA22-'DB10 - publicado'!AA22</f>
        <v>0</v>
      </c>
      <c r="AB22" s="2">
        <f>+'DB10 - corregido'!AB22-'DB10 - publicado'!AB22</f>
        <v>0</v>
      </c>
      <c r="AC22" s="2">
        <f>+'DB10 - corregido'!AC22-'DB10 - publicado'!AC22</f>
        <v>0</v>
      </c>
      <c r="AD22" s="16">
        <f>+'DB10 - corregido'!AD22-'DB10 - publicado'!AD22</f>
        <v>-1</v>
      </c>
      <c r="AE22" s="2">
        <f>+'DB10 - corregido'!AE22-'DB10 - publicado'!AE22</f>
        <v>0</v>
      </c>
      <c r="AF22" s="2">
        <f>+'DB10 - corregido'!AF22-'DB10 - publicado'!AF22</f>
        <v>0</v>
      </c>
      <c r="AG22" s="17">
        <f>IF(AND('DB10 - corregido'!AG22="no practice",'DB10 - publicado'!AG22="no practice"),0,'DB10 - corregido'!AG22-'DB10 - publicado'!AG22)</f>
        <v>0</v>
      </c>
      <c r="AH22" s="14">
        <f>IF(AND('DB10 - corregido'!AH22="no practice",'DB10 - publicado'!AH22="no practice"),0,'DB10 - corregido'!AH22-'DB10 - publicado'!AH22)</f>
        <v>0</v>
      </c>
      <c r="AI22" s="18">
        <f>+'DB10 - corregido'!AI22-'DB10 - publicado'!AI22</f>
        <v>0</v>
      </c>
      <c r="AK22" s="8">
        <v>0</v>
      </c>
    </row>
    <row r="23" spans="1:37" s="8" customFormat="1" ht="15">
      <c r="A23" s="61" t="s">
        <v>12</v>
      </c>
      <c r="B23" s="15">
        <f>+'DB10 - corregido'!B23-'DB10 - publicado'!B23</f>
        <v>0</v>
      </c>
      <c r="C23" s="15">
        <f>+'DB10 - corregido'!C23-'DB10 - publicado'!C23</f>
        <v>0</v>
      </c>
      <c r="D23" s="15">
        <f>+ROUND('DB10 - corregido'!D23,1)-ROUND('DB10 - publicado'!D23,1)</f>
        <v>0</v>
      </c>
      <c r="E23" s="15">
        <f>+ROUND('DB10 - corregido'!E23,1)-ROUND('DB10 - publicado'!E23,1)</f>
        <v>0</v>
      </c>
      <c r="F23" s="16">
        <f>IF(AND('DB10 - corregido'!F23="no practice",'DB10 - publicado'!F23="no practice"),0,'DB10 - corregido'!F23-'DB10 - publicado'!F23)</f>
        <v>0</v>
      </c>
      <c r="G23" s="2">
        <f>IF(AND('DB10 - corregido'!G23="no practice",'DB10 - publicado'!G23="no practice"),0,'DB10 - corregido'!G23-'DB10 - publicado'!G23)</f>
        <v>0</v>
      </c>
      <c r="H23" s="2">
        <f>IF(AND('DB10 - corregido'!H23="no practice",'DB10 - publicado'!H23="no practice"),0,ROUND('DB10 - corregido'!H23,1)-ROUND('DB10 - publicado'!H23,1))</f>
        <v>0</v>
      </c>
      <c r="I23" s="16">
        <f>IF(AND('DB10 - corregido'!I23="no practice",'DB10 - publicado'!I23="no practice"),0,'DB10 - corregido'!I23-'DB10 - publicado'!I23)</f>
        <v>0</v>
      </c>
      <c r="J23" s="2">
        <f>IF(AND('DB10 - corregido'!J23="no practice",'DB10 - publicado'!J23="no practice"),0,'DB10 - corregido'!J23-'DB10 - publicado'!J23)</f>
        <v>0</v>
      </c>
      <c r="K23" s="2">
        <f>IF(AND('DB10 - corregido'!K23="no practice",'DB10 - publicado'!K23="no practice"),0,ROUND('DB10 - corregido'!K23,1)-ROUND('DB10 - publicado'!K23,1))</f>
        <v>0</v>
      </c>
      <c r="L23" s="16">
        <f>+'DB10 - corregido'!L23-'DB10 - publicado'!L23</f>
        <v>0</v>
      </c>
      <c r="M23" s="2">
        <f>+'DB10 - corregido'!M23-'DB10 - publicado'!M23</f>
        <v>0</v>
      </c>
      <c r="N23" s="2">
        <f>+'DB10 - corregido'!N23-'DB10 - publicado'!N23</f>
        <v>0</v>
      </c>
      <c r="O23" s="2">
        <f>+'DB10 - corregido'!O23-'DB10 - publicado'!O23</f>
        <v>0</v>
      </c>
      <c r="P23" s="2">
        <f>+'DB10 - corregido'!P23-'DB10 - publicado'!P23</f>
        <v>0</v>
      </c>
      <c r="Q23" s="16">
        <f>+'DB10 - corregido'!Q23-'DB10 - publicado'!Q23</f>
        <v>0</v>
      </c>
      <c r="R23" s="2">
        <f>+'DB10 - corregido'!R23-'DB10 - publicado'!R23</f>
        <v>0</v>
      </c>
      <c r="S23" s="2">
        <f>+'DB10 - corregido'!S23-'DB10 - publicado'!S23</f>
        <v>0</v>
      </c>
      <c r="T23" s="2">
        <f>+'DB10 - corregido'!T23-'DB10 - publicado'!T23</f>
        <v>0</v>
      </c>
      <c r="U23" s="16">
        <f>+'DB10 - corregido'!U23-'DB10 - publicado'!U23</f>
        <v>0</v>
      </c>
      <c r="V23" s="2">
        <f>+'DB10 - corregido'!V23-'DB10 - publicado'!V23</f>
        <v>0</v>
      </c>
      <c r="W23" s="2">
        <f>+ROUND('DB10 - corregido'!W23,1)-ROUND('DB10 - publicado'!W23,1)</f>
        <v>0</v>
      </c>
      <c r="X23" s="16">
        <f>+'DB10 - corregido'!X23-'DB10 - publicado'!X23</f>
        <v>0</v>
      </c>
      <c r="Y23" s="2">
        <f>+'DB10 - corregido'!Y23-'DB10 - publicado'!Y23</f>
        <v>0</v>
      </c>
      <c r="Z23" s="2">
        <f>+'DB10 - corregido'!Z23-'DB10 - publicado'!Z23</f>
        <v>0</v>
      </c>
      <c r="AA23" s="2">
        <f>+'DB10 - corregido'!AA23-'DB10 - publicado'!AA23</f>
        <v>0</v>
      </c>
      <c r="AB23" s="2">
        <f>+'DB10 - corregido'!AB23-'DB10 - publicado'!AB23</f>
        <v>0</v>
      </c>
      <c r="AC23" s="2">
        <f>+'DB10 - corregido'!AC23-'DB10 - publicado'!AC23</f>
        <v>0</v>
      </c>
      <c r="AD23" s="16">
        <f>+'DB10 - corregido'!AD23-'DB10 - publicado'!AD23</f>
        <v>0</v>
      </c>
      <c r="AE23" s="2">
        <f>+'DB10 - corregido'!AE23-'DB10 - publicado'!AE23</f>
        <v>0</v>
      </c>
      <c r="AF23" s="2">
        <f>+'DB10 - corregido'!AF23-'DB10 - publicado'!AF23</f>
        <v>0.10000000000000142</v>
      </c>
      <c r="AG23" s="17">
        <f>IF(AND('DB10 - corregido'!AG23="no practice",'DB10 - publicado'!AG23="no practice"),0,'DB10 - corregido'!AG23-'DB10 - publicado'!AG23)</f>
        <v>0</v>
      </c>
      <c r="AH23" s="14">
        <f>IF(AND('DB10 - corregido'!AH23="no practice",'DB10 - publicado'!AH23="no practice"),0,'DB10 - corregido'!AH23-'DB10 - publicado'!AH23)</f>
        <v>0</v>
      </c>
      <c r="AI23" s="18">
        <f>+'DB10 - corregido'!AI23-'DB10 - publicado'!AI23</f>
        <v>0</v>
      </c>
      <c r="AK23" s="8">
        <v>0</v>
      </c>
    </row>
    <row r="24" spans="1:37" s="8" customFormat="1" ht="15">
      <c r="A24" s="61" t="s">
        <v>98</v>
      </c>
      <c r="B24" s="15">
        <f>+'DB10 - corregido'!B24-'DB10 - publicado'!B24</f>
        <v>0</v>
      </c>
      <c r="C24" s="15">
        <f>+'DB10 - corregido'!C24-'DB10 - publicado'!C24</f>
        <v>0</v>
      </c>
      <c r="D24" s="15">
        <f>+ROUND('DB10 - corregido'!D24,1)-ROUND('DB10 - publicado'!D24,1)</f>
        <v>0</v>
      </c>
      <c r="E24" s="15">
        <f>+ROUND('DB10 - corregido'!E24,1)-ROUND('DB10 - publicado'!E24,1)</f>
        <v>0</v>
      </c>
      <c r="F24" s="16">
        <f>IF(AND('DB10 - corregido'!F24="no practice",'DB10 - publicado'!F24="no practice"),0,'DB10 - corregido'!F24-'DB10 - publicado'!F24)</f>
        <v>0</v>
      </c>
      <c r="G24" s="2">
        <f>IF(AND('DB10 - corregido'!G24="no practice",'DB10 - publicado'!G24="no practice"),0,'DB10 - corregido'!G24-'DB10 - publicado'!G24)</f>
        <v>0</v>
      </c>
      <c r="H24" s="2">
        <f>IF(AND('DB10 - corregido'!H24="no practice",'DB10 - publicado'!H24="no practice"),0,ROUND('DB10 - corregido'!H24,1)-ROUND('DB10 - publicado'!H24,1))</f>
        <v>0</v>
      </c>
      <c r="I24" s="16">
        <f>IF(AND('DB10 - corregido'!I24="no practice",'DB10 - publicado'!I24="no practice"),0,'DB10 - corregido'!I24-'DB10 - publicado'!I24)</f>
        <v>0</v>
      </c>
      <c r="J24" s="2">
        <f>IF(AND('DB10 - corregido'!J24="no practice",'DB10 - publicado'!J24="no practice"),0,'DB10 - corregido'!J24-'DB10 - publicado'!J24)</f>
        <v>0</v>
      </c>
      <c r="K24" s="2">
        <f>IF(AND('DB10 - corregido'!K24="no practice",'DB10 - publicado'!K24="no practice"),0,ROUND('DB10 - corregido'!K24,1)-ROUND('DB10 - publicado'!K24,1))</f>
        <v>0</v>
      </c>
      <c r="L24" s="16">
        <f>+'DB10 - corregido'!L24-'DB10 - publicado'!L24</f>
        <v>0</v>
      </c>
      <c r="M24" s="2">
        <f>+'DB10 - corregido'!M24-'DB10 - publicado'!M24</f>
        <v>0</v>
      </c>
      <c r="N24" s="2">
        <f>+'DB10 - corregido'!N24-'DB10 - publicado'!N24</f>
        <v>0</v>
      </c>
      <c r="O24" s="2">
        <f>+'DB10 - corregido'!O24-'DB10 - publicado'!O24</f>
        <v>0</v>
      </c>
      <c r="P24" s="2">
        <f>+'DB10 - corregido'!P24-'DB10 - publicado'!P24</f>
        <v>0</v>
      </c>
      <c r="Q24" s="16">
        <f>+'DB10 - corregido'!Q24-'DB10 - publicado'!Q24</f>
        <v>0</v>
      </c>
      <c r="R24" s="2">
        <f>+'DB10 - corregido'!R24-'DB10 - publicado'!R24</f>
        <v>0</v>
      </c>
      <c r="S24" s="2">
        <f>+'DB10 - corregido'!S24-'DB10 - publicado'!S24</f>
        <v>0</v>
      </c>
      <c r="T24" s="2">
        <f>+'DB10 - corregido'!T24-'DB10 - publicado'!T24</f>
        <v>0</v>
      </c>
      <c r="U24" s="16">
        <f>+'DB10 - corregido'!U24-'DB10 - publicado'!U24</f>
        <v>0</v>
      </c>
      <c r="V24" s="2">
        <f>+'DB10 - corregido'!V24-'DB10 - publicado'!V24</f>
        <v>0</v>
      </c>
      <c r="W24" s="2">
        <f>+ROUND('DB10 - corregido'!W24,1)-ROUND('DB10 - publicado'!W24,1)</f>
        <v>0</v>
      </c>
      <c r="X24" s="16">
        <f>+'DB10 - corregido'!X24-'DB10 - publicado'!X24</f>
        <v>0</v>
      </c>
      <c r="Y24" s="2">
        <f>+'DB10 - corregido'!Y24-'DB10 - publicado'!Y24</f>
        <v>0</v>
      </c>
      <c r="Z24" s="2">
        <f>+'DB10 - corregido'!Z24-'DB10 - publicado'!Z24</f>
        <v>0</v>
      </c>
      <c r="AA24" s="2">
        <f>+'DB10 - corregido'!AA24-'DB10 - publicado'!AA24</f>
        <v>0</v>
      </c>
      <c r="AB24" s="2">
        <f>+'DB10 - corregido'!AB24-'DB10 - publicado'!AB24</f>
        <v>0</v>
      </c>
      <c r="AC24" s="2">
        <f>+'DB10 - corregido'!AC24-'DB10 - publicado'!AC24</f>
        <v>0</v>
      </c>
      <c r="AD24" s="16">
        <f>+'DB10 - corregido'!AD24-'DB10 - publicado'!AD24</f>
        <v>0</v>
      </c>
      <c r="AE24" s="2">
        <f>+'DB10 - corregido'!AE24-'DB10 - publicado'!AE24</f>
        <v>0</v>
      </c>
      <c r="AF24" s="2">
        <f>+'DB10 - corregido'!AF24-'DB10 - publicado'!AF24</f>
        <v>0</v>
      </c>
      <c r="AG24" s="17">
        <f>IF(AND('DB10 - corregido'!AG24="no practice",'DB10 - publicado'!AG24="no practice"),0,'DB10 - corregido'!AG24-'DB10 - publicado'!AG24)</f>
        <v>0</v>
      </c>
      <c r="AH24" s="14">
        <f>IF(AND('DB10 - corregido'!AH24="no practice",'DB10 - publicado'!AH24="no practice"),0,'DB10 - corregido'!AH24-'DB10 - publicado'!AH24)</f>
        <v>0</v>
      </c>
      <c r="AI24" s="18">
        <f>+'DB10 - corregido'!AI24-'DB10 - publicado'!AI24</f>
        <v>0</v>
      </c>
      <c r="AK24" s="8">
        <v>0</v>
      </c>
    </row>
    <row r="25" spans="1:37" s="8" customFormat="1" ht="15">
      <c r="A25" s="61" t="s">
        <v>13</v>
      </c>
      <c r="B25" s="15">
        <f>+'DB10 - corregido'!B25-'DB10 - publicado'!B25</f>
        <v>0</v>
      </c>
      <c r="C25" s="15">
        <f>+'DB10 - corregido'!C25-'DB10 - publicado'!C25</f>
        <v>0</v>
      </c>
      <c r="D25" s="15">
        <f>+ROUND('DB10 - corregido'!D25,1)-ROUND('DB10 - publicado'!D25,1)</f>
        <v>0</v>
      </c>
      <c r="E25" s="15">
        <f>+ROUND('DB10 - corregido'!E25,1)-ROUND('DB10 - publicado'!E25,1)</f>
        <v>0</v>
      </c>
      <c r="F25" s="16">
        <f>IF(AND('DB10 - corregido'!F25="no practice",'DB10 - publicado'!F25="no practice"),0,'DB10 - corregido'!F25-'DB10 - publicado'!F25)</f>
        <v>0</v>
      </c>
      <c r="G25" s="2">
        <f>IF(AND('DB10 - corregido'!G25="no practice",'DB10 - publicado'!G25="no practice"),0,'DB10 - corregido'!G25-'DB10 - publicado'!G25)</f>
        <v>0</v>
      </c>
      <c r="H25" s="2">
        <f>IF(AND('DB10 - corregido'!H25="no practice",'DB10 - publicado'!H25="no practice"),0,ROUND('DB10 - corregido'!H25,1)-ROUND('DB10 - publicado'!H25,1))</f>
        <v>0</v>
      </c>
      <c r="I25" s="16">
        <f>IF(AND('DB10 - corregido'!I25="no practice",'DB10 - publicado'!I25="no practice"),0,'DB10 - corregido'!I25-'DB10 - publicado'!I25)</f>
        <v>0</v>
      </c>
      <c r="J25" s="2">
        <f>IF(AND('DB10 - corregido'!J25="no practice",'DB10 - publicado'!J25="no practice"),0,'DB10 - corregido'!J25-'DB10 - publicado'!J25)</f>
        <v>0</v>
      </c>
      <c r="K25" s="2">
        <f>IF(AND('DB10 - corregido'!K25="no practice",'DB10 - publicado'!K25="no practice"),0,ROUND('DB10 - corregido'!K25,1)-ROUND('DB10 - publicado'!K25,1))</f>
        <v>0</v>
      </c>
      <c r="L25" s="16">
        <f>+'DB10 - corregido'!L25-'DB10 - publicado'!L25</f>
        <v>0</v>
      </c>
      <c r="M25" s="2">
        <f>+'DB10 - corregido'!M25-'DB10 - publicado'!M25</f>
        <v>0</v>
      </c>
      <c r="N25" s="2">
        <f>+'DB10 - corregido'!N25-'DB10 - publicado'!N25</f>
        <v>0</v>
      </c>
      <c r="O25" s="2">
        <f>+'DB10 - corregido'!O25-'DB10 - publicado'!O25</f>
        <v>0</v>
      </c>
      <c r="P25" s="2">
        <f>+'DB10 - corregido'!P25-'DB10 - publicado'!P25</f>
        <v>0</v>
      </c>
      <c r="Q25" s="16">
        <f>+'DB10 - corregido'!Q25-'DB10 - publicado'!Q25</f>
        <v>0</v>
      </c>
      <c r="R25" s="2">
        <f>+'DB10 - corregido'!R25-'DB10 - publicado'!R25</f>
        <v>0</v>
      </c>
      <c r="S25" s="2">
        <f>+'DB10 - corregido'!S25-'DB10 - publicado'!S25</f>
        <v>0</v>
      </c>
      <c r="T25" s="2">
        <f>+'DB10 - corregido'!T25-'DB10 - publicado'!T25</f>
        <v>0</v>
      </c>
      <c r="U25" s="16">
        <f>+'DB10 - corregido'!U25-'DB10 - publicado'!U25</f>
        <v>0</v>
      </c>
      <c r="V25" s="2">
        <f>+'DB10 - corregido'!V25-'DB10 - publicado'!V25</f>
        <v>0</v>
      </c>
      <c r="W25" s="2">
        <f>+ROUND('DB10 - corregido'!W25,1)-ROUND('DB10 - publicado'!W25,1)</f>
        <v>0</v>
      </c>
      <c r="X25" s="16">
        <f>+'DB10 - corregido'!X25-'DB10 - publicado'!X25</f>
        <v>0</v>
      </c>
      <c r="Y25" s="2">
        <f>+'DB10 - corregido'!Y25-'DB10 - publicado'!Y25</f>
        <v>-1</v>
      </c>
      <c r="Z25" s="2">
        <f>+'DB10 - corregido'!Z25-'DB10 - publicado'!Z25</f>
        <v>0</v>
      </c>
      <c r="AA25" s="2">
        <f>+'DB10 - corregido'!AA25-'DB10 - publicado'!AA25</f>
        <v>0</v>
      </c>
      <c r="AB25" s="2">
        <f>+'DB10 - corregido'!AB25-'DB10 - publicado'!AB25</f>
        <v>0</v>
      </c>
      <c r="AC25" s="2">
        <f>+'DB10 - corregido'!AC25-'DB10 - publicado'!AC25</f>
        <v>0</v>
      </c>
      <c r="AD25" s="16">
        <f>+'DB10 - corregido'!AD25-'DB10 - publicado'!AD25</f>
        <v>0</v>
      </c>
      <c r="AE25" s="2">
        <f>+'DB10 - corregido'!AE25-'DB10 - publicado'!AE25</f>
        <v>0</v>
      </c>
      <c r="AF25" s="2">
        <f>+'DB10 - corregido'!AF25-'DB10 - publicado'!AF25</f>
        <v>0</v>
      </c>
      <c r="AG25" s="17">
        <f>IF(AND('DB10 - corregido'!AG25="no practice",'DB10 - publicado'!AG25="no practice"),0,'DB10 - corregido'!AG25-'DB10 - publicado'!AG25)</f>
        <v>0</v>
      </c>
      <c r="AH25" s="14">
        <f>IF(AND('DB10 - corregido'!AH25="no practice",'DB10 - publicado'!AH25="no practice"),0,'DB10 - corregido'!AH25-'DB10 - publicado'!AH25)</f>
        <v>0</v>
      </c>
      <c r="AI25" s="18">
        <f>+'DB10 - corregido'!AI25-'DB10 - publicado'!AI25</f>
        <v>0</v>
      </c>
      <c r="AK25" s="8">
        <v>0</v>
      </c>
    </row>
    <row r="26" spans="1:37" s="8" customFormat="1" ht="15">
      <c r="A26" s="61" t="s">
        <v>15</v>
      </c>
      <c r="B26" s="15">
        <f>+'DB10 - corregido'!B26-'DB10 - publicado'!B26</f>
        <v>0</v>
      </c>
      <c r="C26" s="15">
        <f>+'DB10 - corregido'!C26-'DB10 - publicado'!C26</f>
        <v>0</v>
      </c>
      <c r="D26" s="15">
        <f>+ROUND('DB10 - corregido'!D26,1)-ROUND('DB10 - publicado'!D26,1)</f>
        <v>0</v>
      </c>
      <c r="E26" s="15">
        <f>+ROUND('DB10 - corregido'!E26,1)-ROUND('DB10 - publicado'!E26,1)</f>
        <v>0</v>
      </c>
      <c r="F26" s="16">
        <f>IF(AND('DB10 - corregido'!F26="no practice",'DB10 - publicado'!F26="no practice"),0,'DB10 - corregido'!F26-'DB10 - publicado'!F26)</f>
        <v>0</v>
      </c>
      <c r="G26" s="2">
        <f>IF(AND('DB10 - corregido'!G26="no practice",'DB10 - publicado'!G26="no practice"),0,'DB10 - corregido'!G26-'DB10 - publicado'!G26)</f>
        <v>0</v>
      </c>
      <c r="H26" s="2">
        <f>IF(AND('DB10 - corregido'!H26="no practice",'DB10 - publicado'!H26="no practice"),0,ROUND('DB10 - corregido'!H26,1)-ROUND('DB10 - publicado'!H26,1))</f>
        <v>0</v>
      </c>
      <c r="I26" s="16">
        <f>IF(AND('DB10 - corregido'!I26="no practice",'DB10 - publicado'!I26="no practice"),0,'DB10 - corregido'!I26-'DB10 - publicado'!I26)</f>
        <v>0</v>
      </c>
      <c r="J26" s="2">
        <f>IF(AND('DB10 - corregido'!J26="no practice",'DB10 - publicado'!J26="no practice"),0,'DB10 - corregido'!J26-'DB10 - publicado'!J26)</f>
        <v>0</v>
      </c>
      <c r="K26" s="2">
        <f>IF(AND('DB10 - corregido'!K26="no practice",'DB10 - publicado'!K26="no practice"),0,ROUND('DB10 - corregido'!K26,1)-ROUND('DB10 - publicado'!K26,1))</f>
        <v>0</v>
      </c>
      <c r="L26" s="16">
        <f>+'DB10 - corregido'!L26-'DB10 - publicado'!L26</f>
        <v>0</v>
      </c>
      <c r="M26" s="2">
        <f>+'DB10 - corregido'!M26-'DB10 - publicado'!M26</f>
        <v>0</v>
      </c>
      <c r="N26" s="2">
        <f>+'DB10 - corregido'!N26-'DB10 - publicado'!N26</f>
        <v>0</v>
      </c>
      <c r="O26" s="2">
        <f>+'DB10 - corregido'!O26-'DB10 - publicado'!O26</f>
        <v>0</v>
      </c>
      <c r="P26" s="2">
        <f>+'DB10 - corregido'!P26-'DB10 - publicado'!P26</f>
        <v>0</v>
      </c>
      <c r="Q26" s="16">
        <f>+'DB10 - corregido'!Q26-'DB10 - publicado'!Q26</f>
        <v>0</v>
      </c>
      <c r="R26" s="2">
        <f>+'DB10 - corregido'!R26-'DB10 - publicado'!R26</f>
        <v>0</v>
      </c>
      <c r="S26" s="2">
        <f>+'DB10 - corregido'!S26-'DB10 - publicado'!S26</f>
        <v>0</v>
      </c>
      <c r="T26" s="2">
        <f>+'DB10 - corregido'!T26-'DB10 - publicado'!T26</f>
        <v>0</v>
      </c>
      <c r="U26" s="16">
        <f>+'DB10 - corregido'!U26-'DB10 - publicado'!U26</f>
        <v>0</v>
      </c>
      <c r="V26" s="2">
        <f>+'DB10 - corregido'!V26-'DB10 - publicado'!V26</f>
        <v>0</v>
      </c>
      <c r="W26" s="2">
        <f>+ROUND('DB10 - corregido'!W26,1)-ROUND('DB10 - publicado'!W26,1)</f>
        <v>0</v>
      </c>
      <c r="X26" s="16">
        <f>+'DB10 - corregido'!X26-'DB10 - publicado'!X26</f>
        <v>0</v>
      </c>
      <c r="Y26" s="2">
        <f>+'DB10 - corregido'!Y26-'DB10 - publicado'!Y26</f>
        <v>0</v>
      </c>
      <c r="Z26" s="2">
        <f>+'DB10 - corregido'!Z26-'DB10 - publicado'!Z26</f>
        <v>0</v>
      </c>
      <c r="AA26" s="2">
        <f>+'DB10 - corregido'!AA26-'DB10 - publicado'!AA26</f>
        <v>0</v>
      </c>
      <c r="AB26" s="2">
        <f>+'DB10 - corregido'!AB26-'DB10 - publicado'!AB26</f>
        <v>0</v>
      </c>
      <c r="AC26" s="2">
        <f>+'DB10 - corregido'!AC26-'DB10 - publicado'!AC26</f>
        <v>0</v>
      </c>
      <c r="AD26" s="16">
        <f>+'DB10 - corregido'!AD26-'DB10 - publicado'!AD26</f>
        <v>0</v>
      </c>
      <c r="AE26" s="2">
        <f>+'DB10 - corregido'!AE26-'DB10 - publicado'!AE26</f>
        <v>0</v>
      </c>
      <c r="AF26" s="2">
        <f>+'DB10 - corregido'!AF26-'DB10 - publicado'!AF26</f>
        <v>0</v>
      </c>
      <c r="AG26" s="17">
        <f>IF(AND('DB10 - corregido'!AG26="no practice",'DB10 - publicado'!AG26="no practice"),0,'DB10 - corregido'!AG26-'DB10 - publicado'!AG26)</f>
        <v>0</v>
      </c>
      <c r="AH26" s="14">
        <f>IF(AND('DB10 - corregido'!AH26="no practice",'DB10 - publicado'!AH26="no practice"),0,'DB10 - corregido'!AH26-'DB10 - publicado'!AH26)</f>
        <v>0</v>
      </c>
      <c r="AI26" s="18">
        <f>+'DB10 - corregido'!AI26-'DB10 - publicado'!AI26</f>
        <v>0</v>
      </c>
      <c r="AK26" s="8">
        <v>0</v>
      </c>
    </row>
    <row r="27" spans="1:37" s="8" customFormat="1" ht="15">
      <c r="A27" s="61" t="s">
        <v>16</v>
      </c>
      <c r="B27" s="15">
        <f>+'DB10 - corregido'!B27-'DB10 - publicado'!B27</f>
        <v>0</v>
      </c>
      <c r="C27" s="15">
        <f>+'DB10 - corregido'!C27-'DB10 - publicado'!C27</f>
        <v>0</v>
      </c>
      <c r="D27" s="15">
        <f>+ROUND('DB10 - corregido'!D27,1)-ROUND('DB10 - publicado'!D27,1)</f>
        <v>0</v>
      </c>
      <c r="E27" s="15">
        <f>+ROUND('DB10 - corregido'!E27,1)-ROUND('DB10 - publicado'!E27,1)</f>
        <v>0</v>
      </c>
      <c r="F27" s="16">
        <f>IF(AND('DB10 - corregido'!F27="no practice",'DB10 - publicado'!F27="no practice"),0,'DB10 - corregido'!F27-'DB10 - publicado'!F27)</f>
        <v>0</v>
      </c>
      <c r="G27" s="2">
        <f>IF(AND('DB10 - corregido'!G27="no practice",'DB10 - publicado'!G27="no practice"),0,'DB10 - corregido'!G27-'DB10 - publicado'!G27)</f>
        <v>0</v>
      </c>
      <c r="H27" s="2">
        <f>IF(AND('DB10 - corregido'!H27="no practice",'DB10 - publicado'!H27="no practice"),0,ROUND('DB10 - corregido'!H27,1)-ROUND('DB10 - publicado'!H27,1))</f>
        <v>0</v>
      </c>
      <c r="I27" s="16">
        <f>IF(AND('DB10 - corregido'!I27="no practice",'DB10 - publicado'!I27="no practice"),0,'DB10 - corregido'!I27-'DB10 - publicado'!I27)</f>
        <v>0</v>
      </c>
      <c r="J27" s="2">
        <f>IF(AND('DB10 - corregido'!J27="no practice",'DB10 - publicado'!J27="no practice"),0,'DB10 - corregido'!J27-'DB10 - publicado'!J27)</f>
        <v>0</v>
      </c>
      <c r="K27" s="2">
        <f>IF(AND('DB10 - corregido'!K27="no practice",'DB10 - publicado'!K27="no practice"),0,ROUND('DB10 - corregido'!K27,1)-ROUND('DB10 - publicado'!K27,1))</f>
        <v>0</v>
      </c>
      <c r="L27" s="16">
        <f>+'DB10 - corregido'!L27-'DB10 - publicado'!L27</f>
        <v>0</v>
      </c>
      <c r="M27" s="2">
        <f>+'DB10 - corregido'!M27-'DB10 - publicado'!M27</f>
        <v>0</v>
      </c>
      <c r="N27" s="2">
        <f>+'DB10 - corregido'!N27-'DB10 - publicado'!N27</f>
        <v>0</v>
      </c>
      <c r="O27" s="2">
        <f>+'DB10 - corregido'!O27-'DB10 - publicado'!O27</f>
        <v>0</v>
      </c>
      <c r="P27" s="2">
        <f>+'DB10 - corregido'!P27-'DB10 - publicado'!P27</f>
        <v>0</v>
      </c>
      <c r="Q27" s="16">
        <f>+'DB10 - corregido'!Q27-'DB10 - publicado'!Q27</f>
        <v>0</v>
      </c>
      <c r="R27" s="2">
        <f>+'DB10 - corregido'!R27-'DB10 - publicado'!R27</f>
        <v>0</v>
      </c>
      <c r="S27" s="2">
        <f>+'DB10 - corregido'!S27-'DB10 - publicado'!S27</f>
        <v>0</v>
      </c>
      <c r="T27" s="2">
        <f>+'DB10 - corregido'!T27-'DB10 - publicado'!T27</f>
        <v>0</v>
      </c>
      <c r="U27" s="16">
        <f>+'DB10 - corregido'!U27-'DB10 - publicado'!U27</f>
        <v>0</v>
      </c>
      <c r="V27" s="2">
        <f>+'DB10 - corregido'!V27-'DB10 - publicado'!V27</f>
        <v>0</v>
      </c>
      <c r="W27" s="2">
        <f>+ROUND('DB10 - corregido'!W27,1)-ROUND('DB10 - publicado'!W27,1)</f>
        <v>0</v>
      </c>
      <c r="X27" s="16">
        <f>+'DB10 - corregido'!X27-'DB10 - publicado'!X27</f>
        <v>0</v>
      </c>
      <c r="Y27" s="2">
        <f>+'DB10 - corregido'!Y27-'DB10 - publicado'!Y27</f>
        <v>0</v>
      </c>
      <c r="Z27" s="2">
        <f>+'DB10 - corregido'!Z27-'DB10 - publicado'!Z27</f>
        <v>0</v>
      </c>
      <c r="AA27" s="2">
        <f>+'DB10 - corregido'!AA27-'DB10 - publicado'!AA27</f>
        <v>0</v>
      </c>
      <c r="AB27" s="2">
        <f>+'DB10 - corregido'!AB27-'DB10 - publicado'!AB27</f>
        <v>0</v>
      </c>
      <c r="AC27" s="2">
        <f>+'DB10 - corregido'!AC27-'DB10 - publicado'!AC27</f>
        <v>0</v>
      </c>
      <c r="AD27" s="16">
        <f>+'DB10 - corregido'!AD27-'DB10 - publicado'!AD27</f>
        <v>0</v>
      </c>
      <c r="AE27" s="2">
        <f>+'DB10 - corregido'!AE27-'DB10 - publicado'!AE27</f>
        <v>0</v>
      </c>
      <c r="AF27" s="2">
        <f>+'DB10 - corregido'!AF27-'DB10 - publicado'!AF27</f>
        <v>0</v>
      </c>
      <c r="AG27" s="17">
        <f>IF(AND('DB10 - corregido'!AG27="no practice",'DB10 - publicado'!AG27="no practice"),0,'DB10 - corregido'!AG27-'DB10 - publicado'!AG27)</f>
        <v>0</v>
      </c>
      <c r="AH27" s="14">
        <f>IF(AND('DB10 - corregido'!AH27="no practice",'DB10 - publicado'!AH27="no practice"),0,'DB10 - corregido'!AH27-'DB10 - publicado'!AH27)</f>
        <v>0</v>
      </c>
      <c r="AI27" s="18">
        <f>+'DB10 - corregido'!AI27-'DB10 - publicado'!AI27</f>
        <v>0</v>
      </c>
      <c r="AK27" s="8">
        <v>0</v>
      </c>
    </row>
    <row r="28" spans="1:37" s="8" customFormat="1" ht="15">
      <c r="A28" s="61" t="s">
        <v>17</v>
      </c>
      <c r="B28" s="15">
        <f>+'DB10 - corregido'!B28-'DB10 - publicado'!B28</f>
        <v>0</v>
      </c>
      <c r="C28" s="15">
        <f>+'DB10 - corregido'!C28-'DB10 - publicado'!C28</f>
        <v>0</v>
      </c>
      <c r="D28" s="15">
        <f>+ROUND('DB10 - corregido'!D28,1)-ROUND('DB10 - publicado'!D28,1)</f>
        <v>0</v>
      </c>
      <c r="E28" s="15">
        <f>+ROUND('DB10 - corregido'!E28,1)-ROUND('DB10 - publicado'!E28,1)</f>
        <v>0</v>
      </c>
      <c r="F28" s="16">
        <f>IF(AND('DB10 - corregido'!F28="no practice",'DB10 - publicado'!F28="no practice"),0,'DB10 - corregido'!F28-'DB10 - publicado'!F28)</f>
        <v>3</v>
      </c>
      <c r="G28" s="2">
        <f>IF(AND('DB10 - corregido'!G28="no practice",'DB10 - publicado'!G28="no practice"),0,'DB10 - corregido'!G28-'DB10 - publicado'!G28)</f>
        <v>0</v>
      </c>
      <c r="H28" s="2">
        <f>IF(AND('DB10 - corregido'!H28="no practice",'DB10 - publicado'!H28="no practice"),0,ROUND('DB10 - corregido'!H28,1)-ROUND('DB10 - publicado'!H28,1))</f>
        <v>293.8000000000002</v>
      </c>
      <c r="I28" s="16">
        <f>IF(AND('DB10 - corregido'!I28="no practice",'DB10 - publicado'!I28="no practice"),0,'DB10 - corregido'!I28-'DB10 - publicado'!I28)</f>
        <v>0</v>
      </c>
      <c r="J28" s="2">
        <f>IF(AND('DB10 - corregido'!J28="no practice",'DB10 - publicado'!J28="no practice"),0,'DB10 - corregido'!J28-'DB10 - publicado'!J28)</f>
        <v>0</v>
      </c>
      <c r="K28" s="2">
        <f>IF(AND('DB10 - corregido'!K28="no practice",'DB10 - publicado'!K28="no practice"),0,ROUND('DB10 - corregido'!K28,1)-ROUND('DB10 - publicado'!K28,1))</f>
        <v>0</v>
      </c>
      <c r="L28" s="16">
        <f>+'DB10 - corregido'!L28-'DB10 - publicado'!L28</f>
        <v>0</v>
      </c>
      <c r="M28" s="2">
        <f>+'DB10 - corregido'!M28-'DB10 - publicado'!M28</f>
        <v>0</v>
      </c>
      <c r="N28" s="2">
        <f>+'DB10 - corregido'!N28-'DB10 - publicado'!N28</f>
        <v>0</v>
      </c>
      <c r="O28" s="2">
        <f>+'DB10 - corregido'!O28-'DB10 - publicado'!O28</f>
        <v>0</v>
      </c>
      <c r="P28" s="2">
        <f>+'DB10 - corregido'!P28-'DB10 - publicado'!P28</f>
        <v>0</v>
      </c>
      <c r="Q28" s="16">
        <f>+'DB10 - corregido'!Q28-'DB10 - publicado'!Q28</f>
        <v>0</v>
      </c>
      <c r="R28" s="2">
        <f>+'DB10 - corregido'!R28-'DB10 - publicado'!R28</f>
        <v>0</v>
      </c>
      <c r="S28" s="2">
        <f>+'DB10 - corregido'!S28-'DB10 - publicado'!S28</f>
        <v>0</v>
      </c>
      <c r="T28" s="2">
        <f>+'DB10 - corregido'!T28-'DB10 - publicado'!T28</f>
        <v>0</v>
      </c>
      <c r="U28" s="16">
        <f>+'DB10 - corregido'!U28-'DB10 - publicado'!U28</f>
        <v>0</v>
      </c>
      <c r="V28" s="2">
        <f>+'DB10 - corregido'!V28-'DB10 - publicado'!V28</f>
        <v>0</v>
      </c>
      <c r="W28" s="2">
        <f>+ROUND('DB10 - corregido'!W28,1)-ROUND('DB10 - publicado'!W28,1)</f>
        <v>0</v>
      </c>
      <c r="X28" s="16">
        <f>+'DB10 - corregido'!X28-'DB10 - publicado'!X28</f>
        <v>0</v>
      </c>
      <c r="Y28" s="2">
        <f>+'DB10 - corregido'!Y28-'DB10 - publicado'!Y28</f>
        <v>0</v>
      </c>
      <c r="Z28" s="2">
        <f>+'DB10 - corregido'!Z28-'DB10 - publicado'!Z28</f>
        <v>0</v>
      </c>
      <c r="AA28" s="2">
        <f>+'DB10 - corregido'!AA28-'DB10 - publicado'!AA28</f>
        <v>0</v>
      </c>
      <c r="AB28" s="2">
        <f>+'DB10 - corregido'!AB28-'DB10 - publicado'!AB28</f>
        <v>0</v>
      </c>
      <c r="AC28" s="2">
        <f>+'DB10 - corregido'!AC28-'DB10 - publicado'!AC28</f>
        <v>0</v>
      </c>
      <c r="AD28" s="16">
        <f>+'DB10 - corregido'!AD28-'DB10 - publicado'!AD28</f>
        <v>0</v>
      </c>
      <c r="AE28" s="2">
        <f>+'DB10 - corregido'!AE28-'DB10 - publicado'!AE28</f>
        <v>0</v>
      </c>
      <c r="AF28" s="2">
        <f>+'DB10 - corregido'!AF28-'DB10 - publicado'!AF28</f>
        <v>0</v>
      </c>
      <c r="AG28" s="17">
        <f>IF(AND('DB10 - corregido'!AG28="no practice",'DB10 - publicado'!AG28="no practice"),0,'DB10 - corregido'!AG28-'DB10 - publicado'!AG28)</f>
        <v>0</v>
      </c>
      <c r="AH28" s="14">
        <f>IF(AND('DB10 - corregido'!AH28="no practice",'DB10 - publicado'!AH28="no practice"),0,'DB10 - corregido'!AH28-'DB10 - publicado'!AH28)</f>
        <v>0</v>
      </c>
      <c r="AI28" s="18">
        <f>+'DB10 - corregido'!AI28-'DB10 - publicado'!AI28</f>
        <v>0</v>
      </c>
      <c r="AK28" s="8">
        <v>0</v>
      </c>
    </row>
    <row r="29" spans="1:37" s="8" customFormat="1" ht="15">
      <c r="A29" s="61" t="s">
        <v>99</v>
      </c>
      <c r="B29" s="15">
        <f>+'DB10 - corregido'!B29-'DB10 - publicado'!B29</f>
        <v>0</v>
      </c>
      <c r="C29" s="15">
        <f>+'DB10 - corregido'!C29-'DB10 - publicado'!C29</f>
        <v>0</v>
      </c>
      <c r="D29" s="15">
        <f>+ROUND('DB10 - corregido'!D29,1)-ROUND('DB10 - publicado'!D29,1)</f>
        <v>0</v>
      </c>
      <c r="E29" s="15">
        <f>+ROUND('DB10 - corregido'!E29,1)-ROUND('DB10 - publicado'!E29,1)</f>
        <v>0</v>
      </c>
      <c r="F29" s="16">
        <f>IF(AND('DB10 - corregido'!F29="no practice",'DB10 - publicado'!F29="no practice"),0,'DB10 - corregido'!F29-'DB10 - publicado'!F29)</f>
        <v>0</v>
      </c>
      <c r="G29" s="2">
        <f>IF(AND('DB10 - corregido'!G29="no practice",'DB10 - publicado'!G29="no practice"),0,'DB10 - corregido'!G29-'DB10 - publicado'!G29)</f>
        <v>0</v>
      </c>
      <c r="H29" s="2">
        <f>IF(AND('DB10 - corregido'!H29="no practice",'DB10 - publicado'!H29="no practice"),0,ROUND('DB10 - corregido'!H29,1)-ROUND('DB10 - publicado'!H29,1))</f>
        <v>0</v>
      </c>
      <c r="I29" s="16">
        <f>IF(AND('DB10 - corregido'!I29="no practice",'DB10 - publicado'!I29="no practice"),0,'DB10 - corregido'!I29-'DB10 - publicado'!I29)</f>
        <v>0</v>
      </c>
      <c r="J29" s="2">
        <f>IF(AND('DB10 - corregido'!J29="no practice",'DB10 - publicado'!J29="no practice"),0,'DB10 - corregido'!J29-'DB10 - publicado'!J29)</f>
        <v>0</v>
      </c>
      <c r="K29" s="2">
        <f>IF(AND('DB10 - corregido'!K29="no practice",'DB10 - publicado'!K29="no practice"),0,ROUND('DB10 - corregido'!K29,1)-ROUND('DB10 - publicado'!K29,1))</f>
        <v>0</v>
      </c>
      <c r="L29" s="16">
        <f>+'DB10 - corregido'!L29-'DB10 - publicado'!L29</f>
        <v>0</v>
      </c>
      <c r="M29" s="2">
        <f>+'DB10 - corregido'!M29-'DB10 - publicado'!M29</f>
        <v>0</v>
      </c>
      <c r="N29" s="2">
        <f>+'DB10 - corregido'!N29-'DB10 - publicado'!N29</f>
        <v>0</v>
      </c>
      <c r="O29" s="2">
        <f>+'DB10 - corregido'!O29-'DB10 - publicado'!O29</f>
        <v>0</v>
      </c>
      <c r="P29" s="2">
        <f>+'DB10 - corregido'!P29-'DB10 - publicado'!P29</f>
        <v>0</v>
      </c>
      <c r="Q29" s="16">
        <f>+'DB10 - corregido'!Q29-'DB10 - publicado'!Q29</f>
        <v>0</v>
      </c>
      <c r="R29" s="2">
        <f>+'DB10 - corregido'!R29-'DB10 - publicado'!R29</f>
        <v>0</v>
      </c>
      <c r="S29" s="2">
        <f>+'DB10 - corregido'!S29-'DB10 - publicado'!S29</f>
        <v>0</v>
      </c>
      <c r="T29" s="2">
        <f>+'DB10 - corregido'!T29-'DB10 - publicado'!T29</f>
        <v>0</v>
      </c>
      <c r="U29" s="16">
        <f>+'DB10 - corregido'!U29-'DB10 - publicado'!U29</f>
        <v>0</v>
      </c>
      <c r="V29" s="2">
        <f>+'DB10 - corregido'!V29-'DB10 - publicado'!V29</f>
        <v>0</v>
      </c>
      <c r="W29" s="2">
        <f>+ROUND('DB10 - corregido'!W29,1)-ROUND('DB10 - publicado'!W29,1)</f>
        <v>0</v>
      </c>
      <c r="X29" s="16">
        <f>+'DB10 - corregido'!X29-'DB10 - publicado'!X29</f>
        <v>0</v>
      </c>
      <c r="Y29" s="2">
        <f>+'DB10 - corregido'!Y29-'DB10 - publicado'!Y29</f>
        <v>0</v>
      </c>
      <c r="Z29" s="2">
        <f>+'DB10 - corregido'!Z29-'DB10 - publicado'!Z29</f>
        <v>0</v>
      </c>
      <c r="AA29" s="2">
        <f>+'DB10 - corregido'!AA29-'DB10 - publicado'!AA29</f>
        <v>0</v>
      </c>
      <c r="AB29" s="2">
        <f>+'DB10 - corregido'!AB29-'DB10 - publicado'!AB29</f>
        <v>-1</v>
      </c>
      <c r="AC29" s="2">
        <f>+'DB10 - corregido'!AC29-'DB10 - publicado'!AC29</f>
        <v>0</v>
      </c>
      <c r="AD29" s="16">
        <f>+'DB10 - corregido'!AD29-'DB10 - publicado'!AD29</f>
        <v>0</v>
      </c>
      <c r="AE29" s="2">
        <f>+'DB10 - corregido'!AE29-'DB10 - publicado'!AE29</f>
        <v>0</v>
      </c>
      <c r="AF29" s="2">
        <f>+'DB10 - corregido'!AF29-'DB10 - publicado'!AF29</f>
        <v>0</v>
      </c>
      <c r="AG29" s="17">
        <f>IF(AND('DB10 - corregido'!AG29="no practice",'DB10 - publicado'!AG29="no practice"),0,'DB10 - corregido'!AG29-'DB10 - publicado'!AG29)</f>
        <v>0</v>
      </c>
      <c r="AH29" s="14">
        <f>IF(AND('DB10 - corregido'!AH29="no practice",'DB10 - publicado'!AH29="no practice"),0,'DB10 - corregido'!AH29-'DB10 - publicado'!AH29)</f>
        <v>0</v>
      </c>
      <c r="AI29" s="18">
        <f>+'DB10 - corregido'!AI29-'DB10 - publicado'!AI29</f>
        <v>0</v>
      </c>
      <c r="AK29" s="8">
        <v>0</v>
      </c>
    </row>
    <row r="30" spans="1:37" s="8" customFormat="1" ht="15">
      <c r="A30" s="61" t="s">
        <v>100</v>
      </c>
      <c r="B30" s="15">
        <f>+'DB10 - corregido'!B30-'DB10 - publicado'!B30</f>
        <v>-2</v>
      </c>
      <c r="C30" s="15">
        <f>+'DB10 - corregido'!C30-'DB10 - publicado'!C30</f>
        <v>1</v>
      </c>
      <c r="D30" s="15">
        <f>+ROUND('DB10 - corregido'!D30,1)-ROUND('DB10 - publicado'!D30,1)</f>
        <v>-6.099999999999994</v>
      </c>
      <c r="E30" s="15">
        <f>+ROUND('DB10 - corregido'!E30,1)-ROUND('DB10 - publicado'!E30,1)</f>
        <v>0</v>
      </c>
      <c r="F30" s="16">
        <f>IF(AND('DB10 - corregido'!F30="no practice",'DB10 - publicado'!F30="no practice"),0,'DB10 - corregido'!F30-'DB10 - publicado'!F30)</f>
        <v>-1</v>
      </c>
      <c r="G30" s="2">
        <f>IF(AND('DB10 - corregido'!G30="no practice",'DB10 - publicado'!G30="no practice"),0,'DB10 - corregido'!G30-'DB10 - publicado'!G30)</f>
        <v>-199</v>
      </c>
      <c r="H30" s="2">
        <f>IF(AND('DB10 - corregido'!H30="no practice",'DB10 - publicado'!H30="no practice"),0,ROUND('DB10 - corregido'!H30,1)-ROUND('DB10 - publicado'!H30,1))</f>
        <v>-64.09999999999991</v>
      </c>
      <c r="I30" s="16">
        <f>IF(AND('DB10 - corregido'!I30="no practice",'DB10 - publicado'!I30="no practice"),0,'DB10 - corregido'!I30-'DB10 - publicado'!I30)</f>
        <v>0</v>
      </c>
      <c r="J30" s="2">
        <f>IF(AND('DB10 - corregido'!J30="no practice",'DB10 - publicado'!J30="no practice"),0,'DB10 - corregido'!J30-'DB10 - publicado'!J30)</f>
        <v>0</v>
      </c>
      <c r="K30" s="2">
        <f>IF(AND('DB10 - corregido'!K30="no practice",'DB10 - publicado'!K30="no practice"),0,ROUND('DB10 - corregido'!K30,1)-ROUND('DB10 - publicado'!K30,1))</f>
        <v>1.3999999999999986</v>
      </c>
      <c r="L30" s="16">
        <f>+'DB10 - corregido'!L30-'DB10 - publicado'!L30</f>
        <v>0</v>
      </c>
      <c r="M30" s="2">
        <f>+'DB10 - corregido'!M30-'DB10 - publicado'!M30</f>
        <v>0</v>
      </c>
      <c r="N30" s="2">
        <f>+'DB10 - corregido'!N30-'DB10 - publicado'!N30</f>
        <v>0</v>
      </c>
      <c r="O30" s="2">
        <f>+'DB10 - corregido'!O30-'DB10 - publicado'!O30</f>
        <v>0</v>
      </c>
      <c r="P30" s="2">
        <f>+'DB10 - corregido'!P30-'DB10 - publicado'!P30</f>
        <v>0</v>
      </c>
      <c r="Q30" s="16">
        <f>+'DB10 - corregido'!Q30-'DB10 - publicado'!Q30</f>
        <v>0</v>
      </c>
      <c r="R30" s="2">
        <f>+'DB10 - corregido'!R30-'DB10 - publicado'!R30</f>
        <v>0</v>
      </c>
      <c r="S30" s="2">
        <f>+'DB10 - corregido'!S30-'DB10 - publicado'!S30</f>
        <v>0</v>
      </c>
      <c r="T30" s="2">
        <f>+'DB10 - corregido'!T30-'DB10 - publicado'!T30</f>
        <v>0</v>
      </c>
      <c r="U30" s="16">
        <f>+'DB10 - corregido'!U30-'DB10 - publicado'!U30</f>
        <v>3</v>
      </c>
      <c r="V30" s="2">
        <f>+'DB10 - corregido'!V30-'DB10 - publicado'!V30</f>
        <v>-746</v>
      </c>
      <c r="W30" s="2">
        <f>+ROUND('DB10 - corregido'!W30,1)-ROUND('DB10 - publicado'!W30,1)</f>
        <v>-1.3999999999999986</v>
      </c>
      <c r="X30" s="16">
        <f>+'DB10 - corregido'!X30-'DB10 - publicado'!X30</f>
        <v>0</v>
      </c>
      <c r="Y30" s="2">
        <f>+'DB10 - corregido'!Y30-'DB10 - publicado'!Y30</f>
        <v>0</v>
      </c>
      <c r="Z30" s="2">
        <f>+'DB10 - corregido'!Z30-'DB10 - publicado'!Z30</f>
        <v>0</v>
      </c>
      <c r="AA30" s="2">
        <f>+'DB10 - corregido'!AA30-'DB10 - publicado'!AA30</f>
        <v>1</v>
      </c>
      <c r="AB30" s="2">
        <f>+'DB10 - corregido'!AB30-'DB10 - publicado'!AB30</f>
        <v>0</v>
      </c>
      <c r="AC30" s="2">
        <f>+'DB10 - corregido'!AC30-'DB10 - publicado'!AC30</f>
        <v>0</v>
      </c>
      <c r="AD30" s="16">
        <f>+'DB10 - corregido'!AD30-'DB10 - publicado'!AD30</f>
        <v>0</v>
      </c>
      <c r="AE30" s="2">
        <f>+'DB10 - corregido'!AE30-'DB10 - publicado'!AE30</f>
        <v>0</v>
      </c>
      <c r="AF30" s="2">
        <f>+'DB10 - corregido'!AF30-'DB10 - publicado'!AF30</f>
        <v>0</v>
      </c>
      <c r="AG30" s="17">
        <f>IF(AND('DB10 - corregido'!AG30="no practice",'DB10 - publicado'!AG30="no practice"),0,'DB10 - corregido'!AG30-'DB10 - publicado'!AG30)</f>
        <v>0</v>
      </c>
      <c r="AH30" s="14">
        <f>IF(AND('DB10 - corregido'!AH30="no practice",'DB10 - publicado'!AH30="no practice"),0,'DB10 - corregido'!AH30-'DB10 - publicado'!AH30)</f>
        <v>19</v>
      </c>
      <c r="AI30" s="18">
        <f>+'DB10 - corregido'!AI30-'DB10 - publicado'!AI30</f>
        <v>-12.205168321945223</v>
      </c>
      <c r="AK30" s="8">
        <v>0</v>
      </c>
    </row>
    <row r="31" spans="1:37" s="8" customFormat="1" ht="15">
      <c r="A31" s="61" t="s">
        <v>101</v>
      </c>
      <c r="B31" s="15">
        <f>+'DB10 - corregido'!B31-'DB10 - publicado'!B31</f>
        <v>0</v>
      </c>
      <c r="C31" s="15">
        <f>+'DB10 - corregido'!C31-'DB10 - publicado'!C31</f>
        <v>0</v>
      </c>
      <c r="D31" s="15">
        <f>+ROUND('DB10 - corregido'!D31,1)-ROUND('DB10 - publicado'!D31,1)</f>
        <v>0</v>
      </c>
      <c r="E31" s="15">
        <f>+ROUND('DB10 - corregido'!E31,1)-ROUND('DB10 - publicado'!E31,1)</f>
        <v>0</v>
      </c>
      <c r="F31" s="16">
        <f>IF(AND('DB10 - corregido'!F31="no practice",'DB10 - publicado'!F31="no practice"),0,'DB10 - corregido'!F31-'DB10 - publicado'!F31)</f>
        <v>0</v>
      </c>
      <c r="G31" s="2">
        <f>IF(AND('DB10 - corregido'!G31="no practice",'DB10 - publicado'!G31="no practice"),0,'DB10 - corregido'!G31-'DB10 - publicado'!G31)</f>
        <v>0</v>
      </c>
      <c r="H31" s="2">
        <f>IF(AND('DB10 - corregido'!H31="no practice",'DB10 - publicado'!H31="no practice"),0,ROUND('DB10 - corregido'!H31,1)-ROUND('DB10 - publicado'!H31,1))</f>
        <v>0</v>
      </c>
      <c r="I31" s="16">
        <f>IF(AND('DB10 - corregido'!I31="no practice",'DB10 - publicado'!I31="no practice"),0,'DB10 - corregido'!I31-'DB10 - publicado'!I31)</f>
        <v>0</v>
      </c>
      <c r="J31" s="2">
        <f>IF(AND('DB10 - corregido'!J31="no practice",'DB10 - publicado'!J31="no practice"),0,'DB10 - corregido'!J31-'DB10 - publicado'!J31)</f>
        <v>0</v>
      </c>
      <c r="K31" s="2">
        <f>IF(AND('DB10 - corregido'!K31="no practice",'DB10 - publicado'!K31="no practice"),0,ROUND('DB10 - corregido'!K31,1)-ROUND('DB10 - publicado'!K31,1))</f>
        <v>0</v>
      </c>
      <c r="L31" s="16">
        <f>+'DB10 - corregido'!L31-'DB10 - publicado'!L31</f>
        <v>0</v>
      </c>
      <c r="M31" s="2">
        <f>+'DB10 - corregido'!M31-'DB10 - publicado'!M31</f>
        <v>0</v>
      </c>
      <c r="N31" s="2">
        <f>+'DB10 - corregido'!N31-'DB10 - publicado'!N31</f>
        <v>0</v>
      </c>
      <c r="O31" s="2">
        <f>+'DB10 - corregido'!O31-'DB10 - publicado'!O31</f>
        <v>0</v>
      </c>
      <c r="P31" s="2">
        <f>+'DB10 - corregido'!P31-'DB10 - publicado'!P31</f>
        <v>0</v>
      </c>
      <c r="Q31" s="16">
        <f>+'DB10 - corregido'!Q31-'DB10 - publicado'!Q31</f>
        <v>0</v>
      </c>
      <c r="R31" s="2">
        <f>+'DB10 - corregido'!R31-'DB10 - publicado'!R31</f>
        <v>0</v>
      </c>
      <c r="S31" s="2">
        <f>+'DB10 - corregido'!S31-'DB10 - publicado'!S31</f>
        <v>0</v>
      </c>
      <c r="T31" s="2">
        <f>+'DB10 - corregido'!T31-'DB10 - publicado'!T31</f>
        <v>0</v>
      </c>
      <c r="U31" s="16">
        <f>+'DB10 - corregido'!U31-'DB10 - publicado'!U31</f>
        <v>0</v>
      </c>
      <c r="V31" s="2">
        <f>+'DB10 - corregido'!V31-'DB10 - publicado'!V31</f>
        <v>0</v>
      </c>
      <c r="W31" s="2">
        <f>+ROUND('DB10 - corregido'!W31,1)-ROUND('DB10 - publicado'!W31,1)</f>
        <v>0</v>
      </c>
      <c r="X31" s="16">
        <f>+'DB10 - corregido'!X31-'DB10 - publicado'!X31</f>
        <v>0</v>
      </c>
      <c r="Y31" s="2">
        <f>+'DB10 - corregido'!Y31-'DB10 - publicado'!Y31</f>
        <v>0</v>
      </c>
      <c r="Z31" s="2">
        <f>+'DB10 - corregido'!Z31-'DB10 - publicado'!Z31</f>
        <v>0</v>
      </c>
      <c r="AA31" s="2">
        <f>+'DB10 - corregido'!AA31-'DB10 - publicado'!AA31</f>
        <v>0</v>
      </c>
      <c r="AB31" s="2">
        <f>+'DB10 - corregido'!AB31-'DB10 - publicado'!AB31</f>
        <v>0</v>
      </c>
      <c r="AC31" s="2">
        <f>+'DB10 - corregido'!AC31-'DB10 - publicado'!AC31</f>
        <v>0</v>
      </c>
      <c r="AD31" s="16">
        <f>+'DB10 - corregido'!AD31-'DB10 - publicado'!AD31</f>
        <v>0</v>
      </c>
      <c r="AE31" s="2">
        <f>+'DB10 - corregido'!AE31-'DB10 - publicado'!AE31</f>
        <v>0</v>
      </c>
      <c r="AF31" s="2">
        <f>+'DB10 - corregido'!AF31-'DB10 - publicado'!AF31</f>
        <v>0</v>
      </c>
      <c r="AG31" s="17">
        <f>IF(AND('DB10 - corregido'!AG31="no practice",'DB10 - publicado'!AG31="no practice"),0,'DB10 - corregido'!AG31-'DB10 - publicado'!AG31)</f>
        <v>0</v>
      </c>
      <c r="AH31" s="14">
        <f>IF(AND('DB10 - corregido'!AH31="no practice",'DB10 - publicado'!AH31="no practice"),0,'DB10 - corregido'!AH31-'DB10 - publicado'!AH31)</f>
        <v>0</v>
      </c>
      <c r="AI31" s="18">
        <f>+'DB10 - corregido'!AI31-'DB10 - publicado'!AI31</f>
        <v>0</v>
      </c>
      <c r="AK31" s="8">
        <v>0</v>
      </c>
    </row>
    <row r="32" spans="1:37" s="8" customFormat="1" ht="15">
      <c r="A32" s="61" t="s">
        <v>102</v>
      </c>
      <c r="B32" s="15">
        <f>+'DB10 - corregido'!B32-'DB10 - publicado'!B32</f>
        <v>0</v>
      </c>
      <c r="C32" s="15">
        <f>+'DB10 - corregido'!C32-'DB10 - publicado'!C32</f>
        <v>0</v>
      </c>
      <c r="D32" s="15">
        <f>+ROUND('DB10 - corregido'!D32,1)-ROUND('DB10 - publicado'!D32,1)</f>
        <v>0</v>
      </c>
      <c r="E32" s="15">
        <f>+ROUND('DB10 - corregido'!E32,1)-ROUND('DB10 - publicado'!E32,1)</f>
        <v>0</v>
      </c>
      <c r="F32" s="16">
        <f>IF(AND('DB10 - corregido'!F32="no practice",'DB10 - publicado'!F32="no practice"),0,'DB10 - corregido'!F32-'DB10 - publicado'!F32)</f>
        <v>0</v>
      </c>
      <c r="G32" s="2">
        <f>IF(AND('DB10 - corregido'!G32="no practice",'DB10 - publicado'!G32="no practice"),0,'DB10 - corregido'!G32-'DB10 - publicado'!G32)</f>
        <v>0</v>
      </c>
      <c r="H32" s="2">
        <f>IF(AND('DB10 - corregido'!H32="no practice",'DB10 - publicado'!H32="no practice"),0,ROUND('DB10 - corregido'!H32,1)-ROUND('DB10 - publicado'!H32,1))</f>
        <v>0</v>
      </c>
      <c r="I32" s="16">
        <f>IF(AND('DB10 - corregido'!I32="no practice",'DB10 - publicado'!I32="no practice"),0,'DB10 - corregido'!I32-'DB10 - publicado'!I32)</f>
        <v>0</v>
      </c>
      <c r="J32" s="2">
        <f>IF(AND('DB10 - corregido'!J32="no practice",'DB10 - publicado'!J32="no practice"),0,'DB10 - corregido'!J32-'DB10 - publicado'!J32)</f>
        <v>0</v>
      </c>
      <c r="K32" s="2">
        <f>IF(AND('DB10 - corregido'!K32="no practice",'DB10 - publicado'!K32="no practice"),0,ROUND('DB10 - corregido'!K32,1)-ROUND('DB10 - publicado'!K32,1))</f>
        <v>0</v>
      </c>
      <c r="L32" s="16">
        <f>+'DB10 - corregido'!L32-'DB10 - publicado'!L32</f>
        <v>0</v>
      </c>
      <c r="M32" s="2">
        <f>+'DB10 - corregido'!M32-'DB10 - publicado'!M32</f>
        <v>0</v>
      </c>
      <c r="N32" s="2">
        <f>+'DB10 - corregido'!N32-'DB10 - publicado'!N32</f>
        <v>0</v>
      </c>
      <c r="O32" s="2">
        <f>+'DB10 - corregido'!O32-'DB10 - publicado'!O32</f>
        <v>0</v>
      </c>
      <c r="P32" s="2">
        <f>+'DB10 - corregido'!P32-'DB10 - publicado'!P32</f>
        <v>0</v>
      </c>
      <c r="Q32" s="16">
        <f>+'DB10 - corregido'!Q32-'DB10 - publicado'!Q32</f>
        <v>0</v>
      </c>
      <c r="R32" s="2">
        <f>+'DB10 - corregido'!R32-'DB10 - publicado'!R32</f>
        <v>0</v>
      </c>
      <c r="S32" s="2">
        <f>+'DB10 - corregido'!S32-'DB10 - publicado'!S32</f>
        <v>0</v>
      </c>
      <c r="T32" s="2">
        <f>+'DB10 - corregido'!T32-'DB10 - publicado'!T32</f>
        <v>0</v>
      </c>
      <c r="U32" s="16">
        <f>+'DB10 - corregido'!U32-'DB10 - publicado'!U32</f>
        <v>0</v>
      </c>
      <c r="V32" s="2">
        <f>+'DB10 - corregido'!V32-'DB10 - publicado'!V32</f>
        <v>86</v>
      </c>
      <c r="W32" s="2">
        <f>+ROUND('DB10 - corregido'!W32,1)-ROUND('DB10 - publicado'!W32,1)</f>
        <v>0</v>
      </c>
      <c r="X32" s="16">
        <f>+'DB10 - corregido'!X32-'DB10 - publicado'!X32</f>
        <v>0</v>
      </c>
      <c r="Y32" s="2">
        <f>+'DB10 - corregido'!Y32-'DB10 - publicado'!Y32</f>
        <v>0</v>
      </c>
      <c r="Z32" s="2">
        <f>+'DB10 - corregido'!Z32-'DB10 - publicado'!Z32</f>
        <v>-125</v>
      </c>
      <c r="AA32" s="2">
        <f>+'DB10 - corregido'!AA32-'DB10 - publicado'!AA32</f>
        <v>0</v>
      </c>
      <c r="AB32" s="2">
        <f>+'DB10 - corregido'!AB32-'DB10 - publicado'!AB32</f>
        <v>0</v>
      </c>
      <c r="AC32" s="2">
        <f>+'DB10 - corregido'!AC32-'DB10 - publicado'!AC32</f>
        <v>-129</v>
      </c>
      <c r="AD32" s="16">
        <f>+'DB10 - corregido'!AD32-'DB10 - publicado'!AD32</f>
        <v>0</v>
      </c>
      <c r="AE32" s="2">
        <f>+'DB10 - corregido'!AE32-'DB10 - publicado'!AE32</f>
        <v>0</v>
      </c>
      <c r="AF32" s="2">
        <f>+'DB10 - corregido'!AF32-'DB10 - publicado'!AF32</f>
        <v>0</v>
      </c>
      <c r="AG32" s="17">
        <f>IF(AND('DB10 - corregido'!AG32="no practice",'DB10 - publicado'!AG32="no practice"),0,'DB10 - corregido'!AG32-'DB10 - publicado'!AG32)</f>
        <v>0</v>
      </c>
      <c r="AH32" s="14">
        <f>IF(AND('DB10 - corregido'!AH32="no practice",'DB10 - publicado'!AH32="no practice"),0,'DB10 - corregido'!AH32-'DB10 - publicado'!AH32)</f>
        <v>0</v>
      </c>
      <c r="AI32" s="18">
        <f>+'DB10 - corregido'!AI32-'DB10 - publicado'!AI32</f>
        <v>0</v>
      </c>
      <c r="AK32" s="8">
        <v>0</v>
      </c>
    </row>
    <row r="33" spans="1:37" s="8" customFormat="1" ht="15">
      <c r="A33" s="61" t="s">
        <v>103</v>
      </c>
      <c r="B33" s="15">
        <f>+'DB10 - corregido'!B33-'DB10 - publicado'!B33</f>
        <v>0</v>
      </c>
      <c r="C33" s="15">
        <f>+'DB10 - corregido'!C33-'DB10 - publicado'!C33</f>
        <v>0</v>
      </c>
      <c r="D33" s="15">
        <f>+ROUND('DB10 - corregido'!D33,1)-ROUND('DB10 - publicado'!D33,1)</f>
        <v>0</v>
      </c>
      <c r="E33" s="15">
        <f>+ROUND('DB10 - corregido'!E33,1)-ROUND('DB10 - publicado'!E33,1)</f>
        <v>0</v>
      </c>
      <c r="F33" s="16">
        <f>IF(AND('DB10 - corregido'!F33="no practice",'DB10 - publicado'!F33="no practice"),0,'DB10 - corregido'!F33-'DB10 - publicado'!F33)</f>
        <v>0</v>
      </c>
      <c r="G33" s="2">
        <f>IF(AND('DB10 - corregido'!G33="no practice",'DB10 - publicado'!G33="no practice"),0,'DB10 - corregido'!G33-'DB10 - publicado'!G33)</f>
        <v>0</v>
      </c>
      <c r="H33" s="2">
        <f>IF(AND('DB10 - corregido'!H33="no practice",'DB10 - publicado'!H33="no practice"),0,ROUND('DB10 - corregido'!H33,1)-ROUND('DB10 - publicado'!H33,1))</f>
        <v>0</v>
      </c>
      <c r="I33" s="16">
        <f>IF(AND('DB10 - corregido'!I33="no practice",'DB10 - publicado'!I33="no practice"),0,'DB10 - corregido'!I33-'DB10 - publicado'!I33)</f>
        <v>0</v>
      </c>
      <c r="J33" s="2">
        <f>IF(AND('DB10 - corregido'!J33="no practice",'DB10 - publicado'!J33="no practice"),0,'DB10 - corregido'!J33-'DB10 - publicado'!J33)</f>
        <v>0</v>
      </c>
      <c r="K33" s="2">
        <f>IF(AND('DB10 - corregido'!K33="no practice",'DB10 - publicado'!K33="no practice"),0,ROUND('DB10 - corregido'!K33,1)-ROUND('DB10 - publicado'!K33,1))</f>
        <v>0</v>
      </c>
      <c r="L33" s="16">
        <f>+'DB10 - corregido'!L33-'DB10 - publicado'!L33</f>
        <v>0</v>
      </c>
      <c r="M33" s="2">
        <f>+'DB10 - corregido'!M33-'DB10 - publicado'!M33</f>
        <v>0</v>
      </c>
      <c r="N33" s="2">
        <f>+'DB10 - corregido'!N33-'DB10 - publicado'!N33</f>
        <v>0</v>
      </c>
      <c r="O33" s="2">
        <f>+'DB10 - corregido'!O33-'DB10 - publicado'!O33</f>
        <v>0</v>
      </c>
      <c r="P33" s="2">
        <f>+'DB10 - corregido'!P33-'DB10 - publicado'!P33</f>
        <v>0</v>
      </c>
      <c r="Q33" s="16">
        <f>+'DB10 - corregido'!Q33-'DB10 - publicado'!Q33</f>
        <v>0</v>
      </c>
      <c r="R33" s="2">
        <f>+'DB10 - corregido'!R33-'DB10 - publicado'!R33</f>
        <v>0</v>
      </c>
      <c r="S33" s="2">
        <f>+'DB10 - corregido'!S33-'DB10 - publicado'!S33</f>
        <v>0</v>
      </c>
      <c r="T33" s="2">
        <f>+'DB10 - corregido'!T33-'DB10 - publicado'!T33</f>
        <v>0</v>
      </c>
      <c r="U33" s="16">
        <f>+'DB10 - corregido'!U33-'DB10 - publicado'!U33</f>
        <v>0</v>
      </c>
      <c r="V33" s="2">
        <f>+'DB10 - corregido'!V33-'DB10 - publicado'!V33</f>
        <v>0</v>
      </c>
      <c r="W33" s="2">
        <f>+ROUND('DB10 - corregido'!W33,1)-ROUND('DB10 - publicado'!W33,1)</f>
        <v>0</v>
      </c>
      <c r="X33" s="16">
        <f>+'DB10 - corregido'!X33-'DB10 - publicado'!X33</f>
        <v>0</v>
      </c>
      <c r="Y33" s="2">
        <f>+'DB10 - corregido'!Y33-'DB10 - publicado'!Y33</f>
        <v>0</v>
      </c>
      <c r="Z33" s="2">
        <f>+'DB10 - corregido'!Z33-'DB10 - publicado'!Z33</f>
        <v>0</v>
      </c>
      <c r="AA33" s="2">
        <f>+'DB10 - corregido'!AA33-'DB10 - publicado'!AA33</f>
        <v>0</v>
      </c>
      <c r="AB33" s="2">
        <f>+'DB10 - corregido'!AB33-'DB10 - publicado'!AB33</f>
        <v>0</v>
      </c>
      <c r="AC33" s="2">
        <f>+'DB10 - corregido'!AC33-'DB10 - publicado'!AC33</f>
        <v>0</v>
      </c>
      <c r="AD33" s="16">
        <f>+'DB10 - corregido'!AD33-'DB10 - publicado'!AD33</f>
        <v>0</v>
      </c>
      <c r="AE33" s="2">
        <f>+'DB10 - corregido'!AE33-'DB10 - publicado'!AE33</f>
        <v>0</v>
      </c>
      <c r="AF33" s="2">
        <f>+'DB10 - corregido'!AF33-'DB10 - publicado'!AF33</f>
        <v>0</v>
      </c>
      <c r="AG33" s="17">
        <f>IF(AND('DB10 - corregido'!AG33="no practice",'DB10 - publicado'!AG33="no practice"),0,'DB10 - corregido'!AG33-'DB10 - publicado'!AG33)</f>
        <v>0</v>
      </c>
      <c r="AH33" s="14">
        <f>IF(AND('DB10 - corregido'!AH33="no practice",'DB10 - publicado'!AH33="no practice"),0,'DB10 - corregido'!AH33-'DB10 - publicado'!AH33)</f>
        <v>0</v>
      </c>
      <c r="AI33" s="18">
        <f>+'DB10 - corregido'!AI33-'DB10 - publicado'!AI33</f>
        <v>0</v>
      </c>
      <c r="AK33" s="8">
        <v>0</v>
      </c>
    </row>
    <row r="34" spans="1:37" s="8" customFormat="1" ht="15">
      <c r="A34" s="61" t="s">
        <v>18</v>
      </c>
      <c r="B34" s="15">
        <f>+'DB10 - corregido'!B34-'DB10 - publicado'!B34</f>
        <v>-6</v>
      </c>
      <c r="C34" s="15">
        <f>+'DB10 - corregido'!C34-'DB10 - publicado'!C34</f>
        <v>0</v>
      </c>
      <c r="D34" s="15">
        <f>+ROUND('DB10 - corregido'!D34,1)-ROUND('DB10 - publicado'!D34,1)</f>
        <v>69.70000000000002</v>
      </c>
      <c r="E34" s="15">
        <f>+ROUND('DB10 - corregido'!E34,1)-ROUND('DB10 - publicado'!E34,1)</f>
        <v>0</v>
      </c>
      <c r="F34" s="16">
        <f>IF(AND('DB10 - corregido'!F34="no practice",'DB10 - publicado'!F34="no practice"),0,'DB10 - corregido'!F34-'DB10 - publicado'!F34)</f>
        <v>5</v>
      </c>
      <c r="G34" s="2">
        <f>IF(AND('DB10 - corregido'!G34="no practice",'DB10 - publicado'!G34="no practice"),0,'DB10 - corregido'!G34-'DB10 - publicado'!G34)</f>
        <v>-17</v>
      </c>
      <c r="H34" s="2">
        <f>IF(AND('DB10 - corregido'!H34="no practice",'DB10 - publicado'!H34="no practice"),0,ROUND('DB10 - corregido'!H34,1)-ROUND('DB10 - publicado'!H34,1))</f>
        <v>5397.5</v>
      </c>
      <c r="I34" s="16">
        <f>IF(AND('DB10 - corregido'!I34="no practice",'DB10 - publicado'!I34="no practice"),0,'DB10 - corregido'!I34-'DB10 - publicado'!I34)</f>
        <v>0</v>
      </c>
      <c r="J34" s="2">
        <f>IF(AND('DB10 - corregido'!J34="no practice",'DB10 - publicado'!J34="no practice"),0,'DB10 - corregido'!J34-'DB10 - publicado'!J34)</f>
        <v>0</v>
      </c>
      <c r="K34" s="2">
        <f>IF(AND('DB10 - corregido'!K34="no practice",'DB10 - publicado'!K34="no practice"),0,ROUND('DB10 - corregido'!K34,1)-ROUND('DB10 - publicado'!K34,1))</f>
        <v>-4</v>
      </c>
      <c r="L34" s="16">
        <f>+'DB10 - corregido'!L34-'DB10 - publicado'!L34</f>
        <v>0</v>
      </c>
      <c r="M34" s="2">
        <f>+'DB10 - corregido'!M34-'DB10 - publicado'!M34</f>
        <v>0</v>
      </c>
      <c r="N34" s="2">
        <f>+'DB10 - corregido'!N34-'DB10 - publicado'!N34</f>
        <v>0</v>
      </c>
      <c r="O34" s="2">
        <f>+'DB10 - corregido'!O34-'DB10 - publicado'!O34</f>
        <v>0</v>
      </c>
      <c r="P34" s="2">
        <f>+'DB10 - corregido'!P34-'DB10 - publicado'!P34</f>
        <v>0</v>
      </c>
      <c r="Q34" s="16">
        <f>+'DB10 - corregido'!Q34-'DB10 - publicado'!Q34</f>
        <v>0</v>
      </c>
      <c r="R34" s="2">
        <f>+'DB10 - corregido'!R34-'DB10 - publicado'!R34</f>
        <v>0</v>
      </c>
      <c r="S34" s="2">
        <f>+'DB10 - corregido'!S34-'DB10 - publicado'!S34</f>
        <v>-2</v>
      </c>
      <c r="T34" s="2">
        <f>+'DB10 - corregido'!T34-'DB10 - publicado'!T34</f>
        <v>-0.6666666666666665</v>
      </c>
      <c r="U34" s="16">
        <f>+'DB10 - corregido'!U34-'DB10 - publicado'!U34</f>
        <v>0</v>
      </c>
      <c r="V34" s="2">
        <f>+'DB10 - corregido'!V34-'DB10 - publicado'!V34</f>
        <v>610</v>
      </c>
      <c r="W34" s="2">
        <f>+ROUND('DB10 - corregido'!W34,1)-ROUND('DB10 - publicado'!W34,1)</f>
        <v>0</v>
      </c>
      <c r="X34" s="16">
        <f>+'DB10 - corregido'!X34-'DB10 - publicado'!X34</f>
        <v>0</v>
      </c>
      <c r="Y34" s="2">
        <f>+'DB10 - corregido'!Y34-'DB10 - publicado'!Y34</f>
        <v>0</v>
      </c>
      <c r="Z34" s="2">
        <f>+'DB10 - corregido'!Z34-'DB10 - publicado'!Z34</f>
        <v>0</v>
      </c>
      <c r="AA34" s="2">
        <f>+'DB10 - corregido'!AA34-'DB10 - publicado'!AA34</f>
        <v>0</v>
      </c>
      <c r="AB34" s="2">
        <f>+'DB10 - corregido'!AB34-'DB10 - publicado'!AB34</f>
        <v>0</v>
      </c>
      <c r="AC34" s="2">
        <f>+'DB10 - corregido'!AC34-'DB10 - publicado'!AC34</f>
        <v>0</v>
      </c>
      <c r="AD34" s="16">
        <f>+'DB10 - corregido'!AD34-'DB10 - publicado'!AD34</f>
        <v>0</v>
      </c>
      <c r="AE34" s="2">
        <f>+'DB10 - corregido'!AE34-'DB10 - publicado'!AE34</f>
        <v>0</v>
      </c>
      <c r="AF34" s="2">
        <f>+'DB10 - corregido'!AF34-'DB10 - publicado'!AF34</f>
        <v>-31.700000000000003</v>
      </c>
      <c r="AG34" s="17">
        <f>IF(AND('DB10 - corregido'!AG34="no practice",'DB10 - publicado'!AG34="no practice"),0,'DB10 - corregido'!AG34-'DB10 - publicado'!AG34)</f>
        <v>0</v>
      </c>
      <c r="AH34" s="14">
        <f>IF(AND('DB10 - corregido'!AH34="no practice",'DB10 - publicado'!AH34="no practice"),0,'DB10 - corregido'!AH34-'DB10 - publicado'!AH34)</f>
        <v>0</v>
      </c>
      <c r="AI34" s="18">
        <f>+'DB10 - corregido'!AI34-'DB10 - publicado'!AI34</f>
        <v>0</v>
      </c>
      <c r="AK34" s="8">
        <v>0</v>
      </c>
    </row>
    <row r="35" spans="1:37" s="8" customFormat="1" ht="15">
      <c r="A35" s="61" t="s">
        <v>19</v>
      </c>
      <c r="B35" s="15">
        <f>+'DB10 - corregido'!B35-'DB10 - publicado'!B35</f>
        <v>0</v>
      </c>
      <c r="C35" s="15">
        <f>+'DB10 - corregido'!C35-'DB10 - publicado'!C35</f>
        <v>0</v>
      </c>
      <c r="D35" s="15">
        <f>+ROUND('DB10 - corregido'!D35,1)-ROUND('DB10 - publicado'!D35,1)</f>
        <v>0</v>
      </c>
      <c r="E35" s="15">
        <f>+ROUND('DB10 - corregido'!E35,1)-ROUND('DB10 - publicado'!E35,1)</f>
        <v>0</v>
      </c>
      <c r="F35" s="16">
        <f>IF(AND('DB10 - corregido'!F35="no practice",'DB10 - publicado'!F35="no practice"),0,'DB10 - corregido'!F35-'DB10 - publicado'!F35)</f>
        <v>0</v>
      </c>
      <c r="G35" s="2">
        <f>IF(AND('DB10 - corregido'!G35="no practice",'DB10 - publicado'!G35="no practice"),0,'DB10 - corregido'!G35-'DB10 - publicado'!G35)</f>
        <v>0</v>
      </c>
      <c r="H35" s="2">
        <f>IF(AND('DB10 - corregido'!H35="no practice",'DB10 - publicado'!H35="no practice"),0,ROUND('DB10 - corregido'!H35,1)-ROUND('DB10 - publicado'!H35,1))</f>
        <v>0</v>
      </c>
      <c r="I35" s="16">
        <f>IF(AND('DB10 - corregido'!I35="no practice",'DB10 - publicado'!I35="no practice"),0,'DB10 - corregido'!I35-'DB10 - publicado'!I35)</f>
        <v>0</v>
      </c>
      <c r="J35" s="2">
        <f>IF(AND('DB10 - corregido'!J35="no practice",'DB10 - publicado'!J35="no practice"),0,'DB10 - corregido'!J35-'DB10 - publicado'!J35)</f>
        <v>0</v>
      </c>
      <c r="K35" s="2">
        <f>IF(AND('DB10 - corregido'!K35="no practice",'DB10 - publicado'!K35="no practice"),0,ROUND('DB10 - corregido'!K35,1)-ROUND('DB10 - publicado'!K35,1))</f>
        <v>0</v>
      </c>
      <c r="L35" s="16">
        <f>+'DB10 - corregido'!L35-'DB10 - publicado'!L35</f>
        <v>0</v>
      </c>
      <c r="M35" s="2">
        <f>+'DB10 - corregido'!M35-'DB10 - publicado'!M35</f>
        <v>0</v>
      </c>
      <c r="N35" s="2">
        <f>+'DB10 - corregido'!N35-'DB10 - publicado'!N35</f>
        <v>0</v>
      </c>
      <c r="O35" s="2">
        <f>+'DB10 - corregido'!O35-'DB10 - publicado'!O35</f>
        <v>0</v>
      </c>
      <c r="P35" s="2">
        <f>+'DB10 - corregido'!P35-'DB10 - publicado'!P35</f>
        <v>0</v>
      </c>
      <c r="Q35" s="16">
        <f>+'DB10 - corregido'!Q35-'DB10 - publicado'!Q35</f>
        <v>0</v>
      </c>
      <c r="R35" s="2">
        <f>+'DB10 - corregido'!R35-'DB10 - publicado'!R35</f>
        <v>0</v>
      </c>
      <c r="S35" s="2">
        <f>+'DB10 - corregido'!S35-'DB10 - publicado'!S35</f>
        <v>0</v>
      </c>
      <c r="T35" s="2">
        <f>+'DB10 - corregido'!T35-'DB10 - publicado'!T35</f>
        <v>0</v>
      </c>
      <c r="U35" s="16">
        <f>+'DB10 - corregido'!U35-'DB10 - publicado'!U35</f>
        <v>0</v>
      </c>
      <c r="V35" s="2">
        <f>+'DB10 - corregido'!V35-'DB10 - publicado'!V35</f>
        <v>0</v>
      </c>
      <c r="W35" s="2">
        <f>+ROUND('DB10 - corregido'!W35,1)-ROUND('DB10 - publicado'!W35,1)</f>
        <v>0</v>
      </c>
      <c r="X35" s="16">
        <f>+'DB10 - corregido'!X35-'DB10 - publicado'!X35</f>
        <v>0</v>
      </c>
      <c r="Y35" s="2">
        <f>+'DB10 - corregido'!Y35-'DB10 - publicado'!Y35</f>
        <v>0</v>
      </c>
      <c r="Z35" s="2">
        <f>+'DB10 - corregido'!Z35-'DB10 - publicado'!Z35</f>
        <v>0</v>
      </c>
      <c r="AA35" s="2">
        <f>+'DB10 - corregido'!AA35-'DB10 - publicado'!AA35</f>
        <v>0</v>
      </c>
      <c r="AB35" s="2">
        <f>+'DB10 - corregido'!AB35-'DB10 - publicado'!AB35</f>
        <v>0</v>
      </c>
      <c r="AC35" s="2">
        <f>+'DB10 - corregido'!AC35-'DB10 - publicado'!AC35</f>
        <v>0</v>
      </c>
      <c r="AD35" s="16">
        <f>+'DB10 - corregido'!AD35-'DB10 - publicado'!AD35</f>
        <v>0</v>
      </c>
      <c r="AE35" s="2">
        <f>+'DB10 - corregido'!AE35-'DB10 - publicado'!AE35</f>
        <v>0</v>
      </c>
      <c r="AF35" s="2">
        <f>+'DB10 - corregido'!AF35-'DB10 - publicado'!AF35</f>
        <v>0</v>
      </c>
      <c r="AG35" s="17">
        <f>IF(AND('DB10 - corregido'!AG35="no practice",'DB10 - publicado'!AG35="no practice"),0,'DB10 - corregido'!AG35-'DB10 - publicado'!AG35)</f>
        <v>0</v>
      </c>
      <c r="AH35" s="14">
        <f>IF(AND('DB10 - corregido'!AH35="no practice",'DB10 - publicado'!AH35="no practice"),0,'DB10 - corregido'!AH35-'DB10 - publicado'!AH35)</f>
        <v>0</v>
      </c>
      <c r="AI35" s="18">
        <f>+'DB10 - corregido'!AI35-'DB10 - publicado'!AI35</f>
        <v>0</v>
      </c>
      <c r="AK35" s="8">
        <v>0</v>
      </c>
    </row>
    <row r="36" spans="1:37" s="8" customFormat="1" ht="15">
      <c r="A36" s="61" t="s">
        <v>20</v>
      </c>
      <c r="B36" s="15">
        <f>+'DB10 - corregido'!B36-'DB10 - publicado'!B36</f>
        <v>0</v>
      </c>
      <c r="C36" s="15">
        <f>+'DB10 - corregido'!C36-'DB10 - publicado'!C36</f>
        <v>1</v>
      </c>
      <c r="D36" s="15">
        <f>+ROUND('DB10 - corregido'!D36,1)-ROUND('DB10 - publicado'!D36,1)</f>
        <v>0</v>
      </c>
      <c r="E36" s="15">
        <f>+ROUND('DB10 - corregido'!E36,1)-ROUND('DB10 - publicado'!E36,1)</f>
        <v>0</v>
      </c>
      <c r="F36" s="16">
        <f>IF(AND('DB10 - corregido'!F36="no practice",'DB10 - publicado'!F36="no practice"),0,'DB10 - corregido'!F36-'DB10 - publicado'!F36)</f>
        <v>0</v>
      </c>
      <c r="G36" s="2">
        <f>IF(AND('DB10 - corregido'!G36="no practice",'DB10 - publicado'!G36="no practice"),0,'DB10 - corregido'!G36-'DB10 - publicado'!G36)</f>
        <v>0</v>
      </c>
      <c r="H36" s="2">
        <f>IF(AND('DB10 - corregido'!H36="no practice",'DB10 - publicado'!H36="no practice"),0,ROUND('DB10 - corregido'!H36,1)-ROUND('DB10 - publicado'!H36,1))</f>
        <v>0</v>
      </c>
      <c r="I36" s="16">
        <f>IF(AND('DB10 - corregido'!I36="no practice",'DB10 - publicado'!I36="no practice"),0,'DB10 - corregido'!I36-'DB10 - publicado'!I36)</f>
        <v>0</v>
      </c>
      <c r="J36" s="2">
        <f>IF(AND('DB10 - corregido'!J36="no practice",'DB10 - publicado'!J36="no practice"),0,'DB10 - corregido'!J36-'DB10 - publicado'!J36)</f>
        <v>0</v>
      </c>
      <c r="K36" s="2">
        <f>IF(AND('DB10 - corregido'!K36="no practice",'DB10 - publicado'!K36="no practice"),0,ROUND('DB10 - corregido'!K36,1)-ROUND('DB10 - publicado'!K36,1))</f>
        <v>0.5</v>
      </c>
      <c r="L36" s="16">
        <f>+'DB10 - corregido'!L36-'DB10 - publicado'!L36</f>
        <v>0</v>
      </c>
      <c r="M36" s="2">
        <f>+'DB10 - corregido'!M36-'DB10 - publicado'!M36</f>
        <v>0</v>
      </c>
      <c r="N36" s="2">
        <f>+'DB10 - corregido'!N36-'DB10 - publicado'!N36</f>
        <v>0</v>
      </c>
      <c r="O36" s="2">
        <f>+'DB10 - corregido'!O36-'DB10 - publicado'!O36</f>
        <v>0</v>
      </c>
      <c r="P36" s="2">
        <f>+'DB10 - corregido'!P36-'DB10 - publicado'!P36</f>
        <v>0</v>
      </c>
      <c r="Q36" s="16">
        <f>+'DB10 - corregido'!Q36-'DB10 - publicado'!Q36</f>
        <v>0</v>
      </c>
      <c r="R36" s="2">
        <f>+'DB10 - corregido'!R36-'DB10 - publicado'!R36</f>
        <v>0</v>
      </c>
      <c r="S36" s="2">
        <f>+'DB10 - corregido'!S36-'DB10 - publicado'!S36</f>
        <v>0</v>
      </c>
      <c r="T36" s="2">
        <f>+'DB10 - corregido'!T36-'DB10 - publicado'!T36</f>
        <v>0</v>
      </c>
      <c r="U36" s="16">
        <f>+'DB10 - corregido'!U36-'DB10 - publicado'!U36</f>
        <v>0</v>
      </c>
      <c r="V36" s="2">
        <f>+'DB10 - corregido'!V36-'DB10 - publicado'!V36</f>
        <v>0</v>
      </c>
      <c r="W36" s="2">
        <f>+ROUND('DB10 - corregido'!W36,1)-ROUND('DB10 - publicado'!W36,1)</f>
        <v>0</v>
      </c>
      <c r="X36" s="16">
        <f>+'DB10 - corregido'!X36-'DB10 - publicado'!X36</f>
        <v>0</v>
      </c>
      <c r="Y36" s="2">
        <f>+'DB10 - corregido'!Y36-'DB10 - publicado'!Y36</f>
        <v>0</v>
      </c>
      <c r="Z36" s="2">
        <f>+'DB10 - corregido'!Z36-'DB10 - publicado'!Z36</f>
        <v>0</v>
      </c>
      <c r="AA36" s="2">
        <f>+'DB10 - corregido'!AA36-'DB10 - publicado'!AA36</f>
        <v>0</v>
      </c>
      <c r="AB36" s="2">
        <f>+'DB10 - corregido'!AB36-'DB10 - publicado'!AB36</f>
        <v>0</v>
      </c>
      <c r="AC36" s="2">
        <f>+'DB10 - corregido'!AC36-'DB10 - publicado'!AC36</f>
        <v>0</v>
      </c>
      <c r="AD36" s="16">
        <f>+'DB10 - corregido'!AD36-'DB10 - publicado'!AD36</f>
        <v>0</v>
      </c>
      <c r="AE36" s="2">
        <f>+'DB10 - corregido'!AE36-'DB10 - publicado'!AE36</f>
        <v>0</v>
      </c>
      <c r="AF36" s="2">
        <f>+'DB10 - corregido'!AF36-'DB10 - publicado'!AF36</f>
        <v>0</v>
      </c>
      <c r="AG36" s="17">
        <f>IF(AND('DB10 - corregido'!AG36="no practice",'DB10 - publicado'!AG36="no practice"),0,'DB10 - corregido'!AG36-'DB10 - publicado'!AG36)</f>
        <v>0</v>
      </c>
      <c r="AH36" s="14">
        <f>IF(AND('DB10 - corregido'!AH36="no practice",'DB10 - publicado'!AH36="no practice"),0,'DB10 - corregido'!AH36-'DB10 - publicado'!AH36)</f>
        <v>0</v>
      </c>
      <c r="AI36" s="18">
        <f>+'DB10 - corregido'!AI36-'DB10 - publicado'!AI36</f>
        <v>0</v>
      </c>
      <c r="AK36" s="8">
        <v>0</v>
      </c>
    </row>
    <row r="37" spans="1:37" s="8" customFormat="1" ht="15">
      <c r="A37" s="61" t="s">
        <v>21</v>
      </c>
      <c r="B37" s="15">
        <f>+'DB10 - corregido'!B37-'DB10 - publicado'!B37</f>
        <v>0</v>
      </c>
      <c r="C37" s="15">
        <f>+'DB10 - corregido'!C37-'DB10 - publicado'!C37</f>
        <v>0</v>
      </c>
      <c r="D37" s="15">
        <f>+ROUND('DB10 - corregido'!D37,1)-ROUND('DB10 - publicado'!D37,1)</f>
        <v>0.29999999999999893</v>
      </c>
      <c r="E37" s="15">
        <f>+ROUND('DB10 - corregido'!E37,1)-ROUND('DB10 - publicado'!E37,1)</f>
        <v>0</v>
      </c>
      <c r="F37" s="16">
        <f>IF(AND('DB10 - corregido'!F37="no practice",'DB10 - publicado'!F37="no practice"),0,'DB10 - corregido'!F37-'DB10 - publicado'!F37)</f>
        <v>0</v>
      </c>
      <c r="G37" s="2">
        <f>IF(AND('DB10 - corregido'!G37="no practice",'DB10 - publicado'!G37="no practice"),0,'DB10 - corregido'!G37-'DB10 - publicado'!G37)</f>
        <v>0</v>
      </c>
      <c r="H37" s="2">
        <f>IF(AND('DB10 - corregido'!H37="no practice",'DB10 - publicado'!H37="no practice"),0,ROUND('DB10 - corregido'!H37,1)-ROUND('DB10 - publicado'!H37,1))</f>
        <v>0</v>
      </c>
      <c r="I37" s="16">
        <f>IF(AND('DB10 - corregido'!I37="no practice",'DB10 - publicado'!I37="no practice"),0,'DB10 - corregido'!I37-'DB10 - publicado'!I37)</f>
        <v>0</v>
      </c>
      <c r="J37" s="2">
        <f>IF(AND('DB10 - corregido'!J37="no practice",'DB10 - publicado'!J37="no practice"),0,'DB10 - corregido'!J37-'DB10 - publicado'!J37)</f>
        <v>0</v>
      </c>
      <c r="K37" s="2">
        <f>IF(AND('DB10 - corregido'!K37="no practice",'DB10 - publicado'!K37="no practice"),0,ROUND('DB10 - corregido'!K37,1)-ROUND('DB10 - publicado'!K37,1))</f>
        <v>0</v>
      </c>
      <c r="L37" s="16">
        <f>+'DB10 - corregido'!L37-'DB10 - publicado'!L37</f>
        <v>0</v>
      </c>
      <c r="M37" s="2">
        <f>+'DB10 - corregido'!M37-'DB10 - publicado'!M37</f>
        <v>0</v>
      </c>
      <c r="N37" s="2">
        <f>+'DB10 - corregido'!N37-'DB10 - publicado'!N37</f>
        <v>0</v>
      </c>
      <c r="O37" s="2">
        <f>+'DB10 - corregido'!O37-'DB10 - publicado'!O37</f>
        <v>0</v>
      </c>
      <c r="P37" s="2">
        <f>+'DB10 - corregido'!P37-'DB10 - publicado'!P37</f>
        <v>0</v>
      </c>
      <c r="Q37" s="16">
        <f>+'DB10 - corregido'!Q37-'DB10 - publicado'!Q37</f>
        <v>0</v>
      </c>
      <c r="R37" s="2">
        <f>+'DB10 - corregido'!R37-'DB10 - publicado'!R37</f>
        <v>0</v>
      </c>
      <c r="S37" s="2">
        <f>+'DB10 - corregido'!S37-'DB10 - publicado'!S37</f>
        <v>0</v>
      </c>
      <c r="T37" s="2">
        <f>+'DB10 - corregido'!T37-'DB10 - publicado'!T37</f>
        <v>0</v>
      </c>
      <c r="U37" s="16">
        <f>+'DB10 - corregido'!U37-'DB10 - publicado'!U37</f>
        <v>0</v>
      </c>
      <c r="V37" s="2">
        <f>+'DB10 - corregido'!V37-'DB10 - publicado'!V37</f>
        <v>0</v>
      </c>
      <c r="W37" s="2">
        <f>+ROUND('DB10 - corregido'!W37,1)-ROUND('DB10 - publicado'!W37,1)</f>
        <v>0</v>
      </c>
      <c r="X37" s="16">
        <f>+'DB10 - corregido'!X37-'DB10 - publicado'!X37</f>
        <v>0</v>
      </c>
      <c r="Y37" s="2">
        <f>+'DB10 - corregido'!Y37-'DB10 - publicado'!Y37</f>
        <v>0</v>
      </c>
      <c r="Z37" s="2">
        <f>+'DB10 - corregido'!Z37-'DB10 - publicado'!Z37</f>
        <v>0</v>
      </c>
      <c r="AA37" s="2">
        <f>+'DB10 - corregido'!AA37-'DB10 - publicado'!AA37</f>
        <v>0</v>
      </c>
      <c r="AB37" s="2">
        <f>+'DB10 - corregido'!AB37-'DB10 - publicado'!AB37</f>
        <v>0</v>
      </c>
      <c r="AC37" s="2">
        <f>+'DB10 - corregido'!AC37-'DB10 - publicado'!AC37</f>
        <v>0</v>
      </c>
      <c r="AD37" s="16">
        <f>+'DB10 - corregido'!AD37-'DB10 - publicado'!AD37</f>
        <v>0</v>
      </c>
      <c r="AE37" s="2">
        <f>+'DB10 - corregido'!AE37-'DB10 - publicado'!AE37</f>
        <v>0</v>
      </c>
      <c r="AF37" s="2">
        <f>+'DB10 - corregido'!AF37-'DB10 - publicado'!AF37</f>
        <v>-4.700000000000003</v>
      </c>
      <c r="AG37" s="17">
        <f>IF(AND('DB10 - corregido'!AG37="no practice",'DB10 - publicado'!AG37="no practice"),0,'DB10 - corregido'!AG37-'DB10 - publicado'!AG37)</f>
        <v>0</v>
      </c>
      <c r="AH37" s="14">
        <f>IF(AND('DB10 - corregido'!AH37="no practice",'DB10 - publicado'!AH37="no practice"),0,'DB10 - corregido'!AH37-'DB10 - publicado'!AH37)</f>
        <v>0</v>
      </c>
      <c r="AI37" s="18">
        <f>+'DB10 - corregido'!AI37-'DB10 - publicado'!AI37</f>
        <v>0</v>
      </c>
      <c r="AK37" s="8">
        <v>0</v>
      </c>
    </row>
    <row r="38" spans="1:37" s="8" customFormat="1" ht="15">
      <c r="A38" s="61" t="s">
        <v>104</v>
      </c>
      <c r="B38" s="15">
        <f>+'DB10 - corregido'!B38-'DB10 - publicado'!B38</f>
        <v>0</v>
      </c>
      <c r="C38" s="15">
        <f>+'DB10 - corregido'!C38-'DB10 - publicado'!C38</f>
        <v>0</v>
      </c>
      <c r="D38" s="15">
        <f>+ROUND('DB10 - corregido'!D38,1)-ROUND('DB10 - publicado'!D38,1)</f>
        <v>0</v>
      </c>
      <c r="E38" s="15">
        <f>+ROUND('DB10 - corregido'!E38,1)-ROUND('DB10 - publicado'!E38,1)</f>
        <v>0</v>
      </c>
      <c r="F38" s="16">
        <f>IF(AND('DB10 - corregido'!F38="no practice",'DB10 - publicado'!F38="no practice"),0,'DB10 - corregido'!F38-'DB10 - publicado'!F38)</f>
        <v>0</v>
      </c>
      <c r="G38" s="2">
        <f>IF(AND('DB10 - corregido'!G38="no practice",'DB10 - publicado'!G38="no practice"),0,'DB10 - corregido'!G38-'DB10 - publicado'!G38)</f>
        <v>0</v>
      </c>
      <c r="H38" s="2">
        <f>IF(AND('DB10 - corregido'!H38="no practice",'DB10 - publicado'!H38="no practice"),0,ROUND('DB10 - corregido'!H38,1)-ROUND('DB10 - publicado'!H38,1))</f>
        <v>0</v>
      </c>
      <c r="I38" s="16">
        <f>IF(AND('DB10 - corregido'!I38="no practice",'DB10 - publicado'!I38="no practice"),0,'DB10 - corregido'!I38-'DB10 - publicado'!I38)</f>
        <v>0</v>
      </c>
      <c r="J38" s="2">
        <f>IF(AND('DB10 - corregido'!J38="no practice",'DB10 - publicado'!J38="no practice"),0,'DB10 - corregido'!J38-'DB10 - publicado'!J38)</f>
        <v>0</v>
      </c>
      <c r="K38" s="2">
        <f>IF(AND('DB10 - corregido'!K38="no practice",'DB10 - publicado'!K38="no practice"),0,ROUND('DB10 - corregido'!K38,1)-ROUND('DB10 - publicado'!K38,1))</f>
        <v>0</v>
      </c>
      <c r="L38" s="16">
        <f>+'DB10 - corregido'!L38-'DB10 - publicado'!L38</f>
        <v>0</v>
      </c>
      <c r="M38" s="2">
        <f>+'DB10 - corregido'!M38-'DB10 - publicado'!M38</f>
        <v>0</v>
      </c>
      <c r="N38" s="2">
        <f>+'DB10 - corregido'!N38-'DB10 - publicado'!N38</f>
        <v>0</v>
      </c>
      <c r="O38" s="2">
        <f>+'DB10 - corregido'!O38-'DB10 - publicado'!O38</f>
        <v>0</v>
      </c>
      <c r="P38" s="2">
        <f>+'DB10 - corregido'!P38-'DB10 - publicado'!P38</f>
        <v>0</v>
      </c>
      <c r="Q38" s="16">
        <f>+'DB10 - corregido'!Q38-'DB10 - publicado'!Q38</f>
        <v>0</v>
      </c>
      <c r="R38" s="2">
        <f>+'DB10 - corregido'!R38-'DB10 - publicado'!R38</f>
        <v>0</v>
      </c>
      <c r="S38" s="2">
        <f>+'DB10 - corregido'!S38-'DB10 - publicado'!S38</f>
        <v>0</v>
      </c>
      <c r="T38" s="2">
        <f>+'DB10 - corregido'!T38-'DB10 - publicado'!T38</f>
        <v>0</v>
      </c>
      <c r="U38" s="16">
        <f>+'DB10 - corregido'!U38-'DB10 - publicado'!U38</f>
        <v>0</v>
      </c>
      <c r="V38" s="2">
        <f>+'DB10 - corregido'!V38-'DB10 - publicado'!V38</f>
        <v>0</v>
      </c>
      <c r="W38" s="2">
        <f>+ROUND('DB10 - corregido'!W38,1)-ROUND('DB10 - publicado'!W38,1)</f>
        <v>176.8</v>
      </c>
      <c r="X38" s="16">
        <f>+'DB10 - corregido'!X38-'DB10 - publicado'!X38</f>
        <v>0</v>
      </c>
      <c r="Y38" s="2">
        <f>+'DB10 - corregido'!Y38-'DB10 - publicado'!Y38</f>
        <v>0</v>
      </c>
      <c r="Z38" s="2">
        <f>+'DB10 - corregido'!Z38-'DB10 - publicado'!Z38</f>
        <v>0</v>
      </c>
      <c r="AA38" s="2">
        <f>+'DB10 - corregido'!AA38-'DB10 - publicado'!AA38</f>
        <v>0</v>
      </c>
      <c r="AB38" s="2">
        <f>+'DB10 - corregido'!AB38-'DB10 - publicado'!AB38</f>
        <v>0</v>
      </c>
      <c r="AC38" s="2">
        <f>+'DB10 - corregido'!AC38-'DB10 - publicado'!AC38</f>
        <v>0</v>
      </c>
      <c r="AD38" s="16">
        <f>+'DB10 - corregido'!AD38-'DB10 - publicado'!AD38</f>
        <v>0</v>
      </c>
      <c r="AE38" s="2">
        <f>+'DB10 - corregido'!AE38-'DB10 - publicado'!AE38</f>
        <v>0</v>
      </c>
      <c r="AF38" s="2">
        <f>+'DB10 - corregido'!AF38-'DB10 - publicado'!AF38</f>
        <v>0</v>
      </c>
      <c r="AG38" s="17">
        <f>IF(AND('DB10 - corregido'!AG38="no practice",'DB10 - publicado'!AG38="no practice"),0,'DB10 - corregido'!AG38-'DB10 - publicado'!AG38)</f>
        <v>0</v>
      </c>
      <c r="AH38" s="14">
        <f>IF(AND('DB10 - corregido'!AH38="no practice",'DB10 - publicado'!AH38="no practice"),0,'DB10 - corregido'!AH38-'DB10 - publicado'!AH38)</f>
        <v>0</v>
      </c>
      <c r="AI38" s="18">
        <f>+'DB10 - corregido'!AI38-'DB10 - publicado'!AI38</f>
        <v>0</v>
      </c>
      <c r="AK38" s="8">
        <v>0</v>
      </c>
    </row>
    <row r="39" spans="1:37" s="8" customFormat="1" ht="15">
      <c r="A39" s="61" t="s">
        <v>105</v>
      </c>
      <c r="B39" s="15">
        <f>+'DB10 - corregido'!B39-'DB10 - publicado'!B39</f>
        <v>1</v>
      </c>
      <c r="C39" s="15">
        <f>+'DB10 - corregido'!C39-'DB10 - publicado'!C39</f>
        <v>-22</v>
      </c>
      <c r="D39" s="15">
        <f>+ROUND('DB10 - corregido'!D39,1)-ROUND('DB10 - publicado'!D39,1)</f>
        <v>456.6</v>
      </c>
      <c r="E39" s="15">
        <f>+ROUND('DB10 - corregido'!E39,1)-ROUND('DB10 - publicado'!E39,1)</f>
        <v>0</v>
      </c>
      <c r="F39" s="16">
        <f>IF(AND('DB10 - corregido'!F39="no practice",'DB10 - publicado'!F39="no practice"),0,'DB10 - corregido'!F39-'DB10 - publicado'!F39)</f>
        <v>0</v>
      </c>
      <c r="G39" s="2">
        <f>IF(AND('DB10 - corregido'!G39="no practice",'DB10 - publicado'!G39="no practice"),0,'DB10 - corregido'!G39-'DB10 - publicado'!G39)</f>
        <v>-74</v>
      </c>
      <c r="H39" s="2">
        <f>IF(AND('DB10 - corregido'!H39="no practice",'DB10 - publicado'!H39="no practice"),0,ROUND('DB10 - corregido'!H39,1)-ROUND('DB10 - publicado'!H39,1))</f>
        <v>3020.7000000000003</v>
      </c>
      <c r="I39" s="16">
        <f>IF(AND('DB10 - corregido'!I39="no practice",'DB10 - publicado'!I39="no practice"),0,'DB10 - corregido'!I39-'DB10 - publicado'!I39)</f>
        <v>-2</v>
      </c>
      <c r="J39" s="2">
        <f>IF(AND('DB10 - corregido'!J39="no practice",'DB10 - publicado'!J39="no practice"),0,'DB10 - corregido'!J39-'DB10 - publicado'!J39)</f>
        <v>-3</v>
      </c>
      <c r="K39" s="2">
        <f>IF(AND('DB10 - corregido'!K39="no practice",'DB10 - publicado'!K39="no practice"),0,ROUND('DB10 - corregido'!K39,1)-ROUND('DB10 - publicado'!K39,1))</f>
        <v>0</v>
      </c>
      <c r="L39" s="16">
        <f>+'DB10 - corregido'!L39-'DB10 - publicado'!L39</f>
        <v>0</v>
      </c>
      <c r="M39" s="2">
        <f>+'DB10 - corregido'!M39-'DB10 - publicado'!M39</f>
        <v>0</v>
      </c>
      <c r="N39" s="2">
        <f>+'DB10 - corregido'!N39-'DB10 - publicado'!N39</f>
        <v>0</v>
      </c>
      <c r="O39" s="2">
        <f>+'DB10 - corregido'!O39-'DB10 - publicado'!O39</f>
        <v>0</v>
      </c>
      <c r="P39" s="2">
        <f>+'DB10 - corregido'!P39-'DB10 - publicado'!P39</f>
        <v>0</v>
      </c>
      <c r="Q39" s="16">
        <f>+'DB10 - corregido'!Q39-'DB10 - publicado'!Q39</f>
        <v>0</v>
      </c>
      <c r="R39" s="2">
        <f>+'DB10 - corregido'!R39-'DB10 - publicado'!R39</f>
        <v>0</v>
      </c>
      <c r="S39" s="2">
        <f>+'DB10 - corregido'!S39-'DB10 - publicado'!S39</f>
        <v>0</v>
      </c>
      <c r="T39" s="2">
        <f>+'DB10 - corregido'!T39-'DB10 - publicado'!T39</f>
        <v>0</v>
      </c>
      <c r="U39" s="16">
        <f>+'DB10 - corregido'!U39-'DB10 - publicado'!U39</f>
        <v>0</v>
      </c>
      <c r="V39" s="2">
        <f>+'DB10 - corregido'!V39-'DB10 - publicado'!V39</f>
        <v>0</v>
      </c>
      <c r="W39" s="2">
        <f>+ROUND('DB10 - corregido'!W39,1)-ROUND('DB10 - publicado'!W39,1)</f>
        <v>-28.69999999999999</v>
      </c>
      <c r="X39" s="16">
        <f>+'DB10 - corregido'!X39-'DB10 - publicado'!X39</f>
        <v>0</v>
      </c>
      <c r="Y39" s="2">
        <f>+'DB10 - corregido'!Y39-'DB10 - publicado'!Y39</f>
        <v>0</v>
      </c>
      <c r="Z39" s="2">
        <f>+'DB10 - corregido'!Z39-'DB10 - publicado'!Z39</f>
        <v>290</v>
      </c>
      <c r="AA39" s="2">
        <f>+'DB10 - corregido'!AA39-'DB10 - publicado'!AA39</f>
        <v>0</v>
      </c>
      <c r="AB39" s="2">
        <f>+'DB10 - corregido'!AB39-'DB10 - publicado'!AB39</f>
        <v>0</v>
      </c>
      <c r="AC39" s="2">
        <f>+'DB10 - corregido'!AC39-'DB10 - publicado'!AC39</f>
        <v>450</v>
      </c>
      <c r="AD39" s="16">
        <f>+'DB10 - corregido'!AD39-'DB10 - publicado'!AD39</f>
        <v>0</v>
      </c>
      <c r="AE39" s="2">
        <f>+'DB10 - corregido'!AE39-'DB10 - publicado'!AE39</f>
        <v>0</v>
      </c>
      <c r="AF39" s="2">
        <f>+'DB10 - corregido'!AF39-'DB10 - publicado'!AF39</f>
        <v>0</v>
      </c>
      <c r="AG39" s="17">
        <f>IF(AND('DB10 - corregido'!AG39="no practice",'DB10 - publicado'!AG39="no practice"),0,'DB10 - corregido'!AG39-'DB10 - publicado'!AG39)</f>
        <v>0</v>
      </c>
      <c r="AH39" s="14">
        <f>IF(AND('DB10 - corregido'!AH39="no practice",'DB10 - publicado'!AH39="no practice"),0,'DB10 - corregido'!AH39-'DB10 - publicado'!AH39)</f>
        <v>0</v>
      </c>
      <c r="AI39" s="18">
        <f>+'DB10 - corregido'!AI39-'DB10 - publicado'!AI39</f>
        <v>0</v>
      </c>
      <c r="AK39" s="8">
        <v>0</v>
      </c>
    </row>
    <row r="40" spans="1:37" s="8" customFormat="1" ht="15">
      <c r="A40" s="61" t="s">
        <v>106</v>
      </c>
      <c r="B40" s="15">
        <f>+'DB10 - corregido'!B40-'DB10 - publicado'!B40</f>
        <v>0</v>
      </c>
      <c r="C40" s="15">
        <f>+'DB10 - corregido'!C40-'DB10 - publicado'!C40</f>
        <v>123</v>
      </c>
      <c r="D40" s="15">
        <f>+ROUND('DB10 - corregido'!D40,1)-ROUND('DB10 - publicado'!D40,1)</f>
        <v>0</v>
      </c>
      <c r="E40" s="15">
        <f>+ROUND('DB10 - corregido'!E40,1)-ROUND('DB10 - publicado'!E40,1)</f>
        <v>0</v>
      </c>
      <c r="F40" s="16">
        <f>IF(AND('DB10 - corregido'!F40="no practice",'DB10 - publicado'!F40="no practice"),0,'DB10 - corregido'!F40-'DB10 - publicado'!F40)</f>
        <v>3</v>
      </c>
      <c r="G40" s="2">
        <f>IF(AND('DB10 - corregido'!G40="no practice",'DB10 - publicado'!G40="no practice"),0,'DB10 - corregido'!G40-'DB10 - publicado'!G40)</f>
        <v>0</v>
      </c>
      <c r="H40" s="2">
        <f>IF(AND('DB10 - corregido'!H40="no practice",'DB10 - publicado'!H40="no practice"),0,ROUND('DB10 - corregido'!H40,1)-ROUND('DB10 - publicado'!H40,1))</f>
        <v>-86.30000000000001</v>
      </c>
      <c r="I40" s="16">
        <f>IF(AND('DB10 - corregido'!I40="no practice",'DB10 - publicado'!I40="no practice"),0,'DB10 - corregido'!I40-'DB10 - publicado'!I40)</f>
        <v>-1</v>
      </c>
      <c r="J40" s="2">
        <f>IF(AND('DB10 - corregido'!J40="no practice",'DB10 - publicado'!J40="no practice"),0,'DB10 - corregido'!J40-'DB10 - publicado'!J40)</f>
        <v>-61</v>
      </c>
      <c r="K40" s="2">
        <f>IF(AND('DB10 - corregido'!K40="no practice",'DB10 - publicado'!K40="no practice"),0,ROUND('DB10 - corregido'!K40,1)-ROUND('DB10 - publicado'!K40,1))</f>
        <v>0</v>
      </c>
      <c r="L40" s="16">
        <f>+'DB10 - corregido'!L40-'DB10 - publicado'!L40</f>
        <v>0</v>
      </c>
      <c r="M40" s="2">
        <f>+'DB10 - corregido'!M40-'DB10 - publicado'!M40</f>
        <v>0</v>
      </c>
      <c r="N40" s="2">
        <f>+'DB10 - corregido'!N40-'DB10 - publicado'!N40</f>
        <v>0</v>
      </c>
      <c r="O40" s="2">
        <f>+'DB10 - corregido'!O40-'DB10 - publicado'!O40</f>
        <v>0</v>
      </c>
      <c r="P40" s="2">
        <f>+'DB10 - corregido'!P40-'DB10 - publicado'!P40</f>
        <v>0</v>
      </c>
      <c r="Q40" s="16">
        <f>+'DB10 - corregido'!Q40-'DB10 - publicado'!Q40</f>
        <v>0</v>
      </c>
      <c r="R40" s="2">
        <f>+'DB10 - corregido'!R40-'DB10 - publicado'!R40</f>
        <v>0</v>
      </c>
      <c r="S40" s="2">
        <f>+'DB10 - corregido'!S40-'DB10 - publicado'!S40</f>
        <v>0</v>
      </c>
      <c r="T40" s="2">
        <f>+'DB10 - corregido'!T40-'DB10 - publicado'!T40</f>
        <v>0</v>
      </c>
      <c r="U40" s="16">
        <f>+'DB10 - corregido'!U40-'DB10 - publicado'!U40</f>
        <v>0</v>
      </c>
      <c r="V40" s="2">
        <f>+'DB10 - corregido'!V40-'DB10 - publicado'!V40</f>
        <v>0</v>
      </c>
      <c r="W40" s="2">
        <f>+ROUND('DB10 - corregido'!W40,1)-ROUND('DB10 - publicado'!W40,1)</f>
        <v>0</v>
      </c>
      <c r="X40" s="16">
        <f>+'DB10 - corregido'!X40-'DB10 - publicado'!X40</f>
        <v>0</v>
      </c>
      <c r="Y40" s="2">
        <f>+'DB10 - corregido'!Y40-'DB10 - publicado'!Y40</f>
        <v>0</v>
      </c>
      <c r="Z40" s="2">
        <f>+'DB10 - corregido'!Z40-'DB10 - publicado'!Z40</f>
        <v>0</v>
      </c>
      <c r="AA40" s="2">
        <f>+'DB10 - corregido'!AA40-'DB10 - publicado'!AA40</f>
        <v>-2</v>
      </c>
      <c r="AB40" s="2">
        <f>+'DB10 - corregido'!AB40-'DB10 - publicado'!AB40</f>
        <v>0</v>
      </c>
      <c r="AC40" s="2">
        <f>+'DB10 - corregido'!AC40-'DB10 - publicado'!AC40</f>
        <v>0</v>
      </c>
      <c r="AD40" s="16">
        <f>+'DB10 - corregido'!AD40-'DB10 - publicado'!AD40</f>
        <v>0</v>
      </c>
      <c r="AE40" s="2">
        <f>+'DB10 - corregido'!AE40-'DB10 - publicado'!AE40</f>
        <v>0</v>
      </c>
      <c r="AF40" s="2">
        <f>+'DB10 - corregido'!AF40-'DB10 - publicado'!AF40</f>
        <v>0</v>
      </c>
      <c r="AG40" s="17">
        <f>IF(AND('DB10 - corregido'!AG40="no practice",'DB10 - publicado'!AG40="no practice"),0,'DB10 - corregido'!AG40-'DB10 - publicado'!AG40)</f>
        <v>0.33000000000000007</v>
      </c>
      <c r="AH40" s="14">
        <f>IF(AND('DB10 - corregido'!AH40="no practice",'DB10 - publicado'!AH40="no practice"),0,'DB10 - corregido'!AH40-'DB10 - publicado'!AH40)</f>
        <v>1</v>
      </c>
      <c r="AI40" s="18">
        <f>+'DB10 - corregido'!AI40-'DB10 - publicado'!AI40</f>
        <v>-2.582623976509268</v>
      </c>
      <c r="AK40" s="8">
        <v>0</v>
      </c>
    </row>
    <row r="41" spans="1:37" s="8" customFormat="1" ht="15">
      <c r="A41" s="61" t="s">
        <v>22</v>
      </c>
      <c r="B41" s="15">
        <f>+'DB10 - corregido'!B41-'DB10 - publicado'!B41</f>
        <v>0</v>
      </c>
      <c r="C41" s="15">
        <f>+'DB10 - corregido'!C41-'DB10 - publicado'!C41</f>
        <v>0</v>
      </c>
      <c r="D41" s="15">
        <f>+ROUND('DB10 - corregido'!D41,1)-ROUND('DB10 - publicado'!D41,1)</f>
        <v>-9.5</v>
      </c>
      <c r="E41" s="15">
        <f>+ROUND('DB10 - corregido'!E41,1)-ROUND('DB10 - publicado'!E41,1)</f>
        <v>0</v>
      </c>
      <c r="F41" s="16">
        <f>IF(AND('DB10 - corregido'!F41="no practice",'DB10 - publicado'!F41="no practice"),0,'DB10 - corregido'!F41-'DB10 - publicado'!F41)</f>
        <v>0</v>
      </c>
      <c r="G41" s="2">
        <f>IF(AND('DB10 - corregido'!G41="no practice",'DB10 - publicado'!G41="no practice"),0,'DB10 - corregido'!G41-'DB10 - publicado'!G41)</f>
        <v>0</v>
      </c>
      <c r="H41" s="2">
        <f>IF(AND('DB10 - corregido'!H41="no practice",'DB10 - publicado'!H41="no practice"),0,ROUND('DB10 - corregido'!H41,1)-ROUND('DB10 - publicado'!H41,1))</f>
        <v>0</v>
      </c>
      <c r="I41" s="16">
        <f>IF(AND('DB10 - corregido'!I41="no practice",'DB10 - publicado'!I41="no practice"),0,'DB10 - corregido'!I41-'DB10 - publicado'!I41)</f>
        <v>0</v>
      </c>
      <c r="J41" s="2">
        <f>IF(AND('DB10 - corregido'!J41="no practice",'DB10 - publicado'!J41="no practice"),0,'DB10 - corregido'!J41-'DB10 - publicado'!J41)</f>
        <v>0</v>
      </c>
      <c r="K41" s="2">
        <f>IF(AND('DB10 - corregido'!K41="no practice",'DB10 - publicado'!K41="no practice"),0,ROUND('DB10 - corregido'!K41,1)-ROUND('DB10 - publicado'!K41,1))</f>
        <v>0</v>
      </c>
      <c r="L41" s="16">
        <f>+'DB10 - corregido'!L41-'DB10 - publicado'!L41</f>
        <v>0</v>
      </c>
      <c r="M41" s="2">
        <f>+'DB10 - corregido'!M41-'DB10 - publicado'!M41</f>
        <v>0</v>
      </c>
      <c r="N41" s="2">
        <f>+'DB10 - corregido'!N41-'DB10 - publicado'!N41</f>
        <v>0</v>
      </c>
      <c r="O41" s="2">
        <f>+'DB10 - corregido'!O41-'DB10 - publicado'!O41</f>
        <v>0</v>
      </c>
      <c r="P41" s="2">
        <f>+'DB10 - corregido'!P41-'DB10 - publicado'!P41</f>
        <v>0</v>
      </c>
      <c r="Q41" s="16">
        <f>+'DB10 - corregido'!Q41-'DB10 - publicado'!Q41</f>
        <v>0</v>
      </c>
      <c r="R41" s="2">
        <f>+'DB10 - corregido'!R41-'DB10 - publicado'!R41</f>
        <v>0</v>
      </c>
      <c r="S41" s="2">
        <f>+'DB10 - corregido'!S41-'DB10 - publicado'!S41</f>
        <v>0</v>
      </c>
      <c r="T41" s="2">
        <f>+'DB10 - corregido'!T41-'DB10 - publicado'!T41</f>
        <v>0</v>
      </c>
      <c r="U41" s="16">
        <f>+'DB10 - corregido'!U41-'DB10 - publicado'!U41</f>
        <v>0</v>
      </c>
      <c r="V41" s="2">
        <f>+'DB10 - corregido'!V41-'DB10 - publicado'!V41</f>
        <v>0</v>
      </c>
      <c r="W41" s="2">
        <f>+ROUND('DB10 - corregido'!W41,1)-ROUND('DB10 - publicado'!W41,1)</f>
        <v>0</v>
      </c>
      <c r="X41" s="16">
        <f>+'DB10 - corregido'!X41-'DB10 - publicado'!X41</f>
        <v>0</v>
      </c>
      <c r="Y41" s="2">
        <f>+'DB10 - corregido'!Y41-'DB10 - publicado'!Y41</f>
        <v>0</v>
      </c>
      <c r="Z41" s="2">
        <f>+'DB10 - corregido'!Z41-'DB10 - publicado'!Z41</f>
        <v>0</v>
      </c>
      <c r="AA41" s="2">
        <f>+'DB10 - corregido'!AA41-'DB10 - publicado'!AA41</f>
        <v>0</v>
      </c>
      <c r="AB41" s="2">
        <f>+'DB10 - corregido'!AB41-'DB10 - publicado'!AB41</f>
        <v>0</v>
      </c>
      <c r="AC41" s="2">
        <f>+'DB10 - corregido'!AC41-'DB10 - publicado'!AC41</f>
        <v>0</v>
      </c>
      <c r="AD41" s="16">
        <f>+'DB10 - corregido'!AD41-'DB10 - publicado'!AD41</f>
        <v>0</v>
      </c>
      <c r="AE41" s="2">
        <f>+'DB10 - corregido'!AE41-'DB10 - publicado'!AE41</f>
        <v>0</v>
      </c>
      <c r="AF41" s="2">
        <f>+'DB10 - corregido'!AF41-'DB10 - publicado'!AF41</f>
        <v>0</v>
      </c>
      <c r="AG41" s="17">
        <f>IF(AND('DB10 - corregido'!AG41="no practice",'DB10 - publicado'!AG41="no practice"),0,'DB10 - corregido'!AG41-'DB10 - publicado'!AG41)</f>
        <v>0</v>
      </c>
      <c r="AH41" s="14">
        <f>IF(AND('DB10 - corregido'!AH41="no practice",'DB10 - publicado'!AH41="no practice"),0,'DB10 - corregido'!AH41-'DB10 - publicado'!AH41)</f>
        <v>0</v>
      </c>
      <c r="AI41" s="18">
        <f>+'DB10 - corregido'!AI41-'DB10 - publicado'!AI41</f>
        <v>0</v>
      </c>
      <c r="AK41" s="8">
        <v>0</v>
      </c>
    </row>
    <row r="42" spans="1:37" s="8" customFormat="1" ht="15">
      <c r="A42" s="61" t="s">
        <v>107</v>
      </c>
      <c r="B42" s="15">
        <f>+'DB10 - corregido'!B42-'DB10 - publicado'!B42</f>
        <v>0</v>
      </c>
      <c r="C42" s="15">
        <f>+'DB10 - corregido'!C42-'DB10 - publicado'!C42</f>
        <v>0</v>
      </c>
      <c r="D42" s="15">
        <f>+ROUND('DB10 - corregido'!D42,1)-ROUND('DB10 - publicado'!D42,1)</f>
        <v>0</v>
      </c>
      <c r="E42" s="15">
        <f>+ROUND('DB10 - corregido'!E42,1)-ROUND('DB10 - publicado'!E42,1)</f>
        <v>0</v>
      </c>
      <c r="F42" s="16">
        <f>IF(AND('DB10 - corregido'!F42="no practice",'DB10 - publicado'!F42="no practice"),0,'DB10 - corregido'!F42-'DB10 - publicado'!F42)</f>
        <v>0</v>
      </c>
      <c r="G42" s="2">
        <f>IF(AND('DB10 - corregido'!G42="no practice",'DB10 - publicado'!G42="no practice"),0,'DB10 - corregido'!G42-'DB10 - publicado'!G42)</f>
        <v>0</v>
      </c>
      <c r="H42" s="2">
        <f>IF(AND('DB10 - corregido'!H42="no practice",'DB10 - publicado'!H42="no practice"),0,ROUND('DB10 - corregido'!H42,1)-ROUND('DB10 - publicado'!H42,1))</f>
        <v>0</v>
      </c>
      <c r="I42" s="16">
        <f>IF(AND('DB10 - corregido'!I42="no practice",'DB10 - publicado'!I42="no practice"),0,'DB10 - corregido'!I42-'DB10 - publicado'!I42)</f>
        <v>0</v>
      </c>
      <c r="J42" s="2">
        <f>IF(AND('DB10 - corregido'!J42="no practice",'DB10 - publicado'!J42="no practice"),0,'DB10 - corregido'!J42-'DB10 - publicado'!J42)</f>
        <v>0</v>
      </c>
      <c r="K42" s="2">
        <f>IF(AND('DB10 - corregido'!K42="no practice",'DB10 - publicado'!K42="no practice"),0,ROUND('DB10 - corregido'!K42,1)-ROUND('DB10 - publicado'!K42,1))</f>
        <v>0</v>
      </c>
      <c r="L42" s="16">
        <f>+'DB10 - corregido'!L42-'DB10 - publicado'!L42</f>
        <v>0</v>
      </c>
      <c r="M42" s="2">
        <f>+'DB10 - corregido'!M42-'DB10 - publicado'!M42</f>
        <v>0</v>
      </c>
      <c r="N42" s="2">
        <f>+'DB10 - corregido'!N42-'DB10 - publicado'!N42</f>
        <v>0</v>
      </c>
      <c r="O42" s="2">
        <f>+'DB10 - corregido'!O42-'DB10 - publicado'!O42</f>
        <v>0</v>
      </c>
      <c r="P42" s="2">
        <f>+'DB10 - corregido'!P42-'DB10 - publicado'!P42</f>
        <v>0</v>
      </c>
      <c r="Q42" s="16">
        <f>+'DB10 - corregido'!Q42-'DB10 - publicado'!Q42</f>
        <v>0</v>
      </c>
      <c r="R42" s="2">
        <f>+'DB10 - corregido'!R42-'DB10 - publicado'!R42</f>
        <v>0</v>
      </c>
      <c r="S42" s="2">
        <f>+'DB10 - corregido'!S42-'DB10 - publicado'!S42</f>
        <v>0</v>
      </c>
      <c r="T42" s="2">
        <f>+'DB10 - corregido'!T42-'DB10 - publicado'!T42</f>
        <v>0</v>
      </c>
      <c r="U42" s="16">
        <f>+'DB10 - corregido'!U42-'DB10 - publicado'!U42</f>
        <v>0</v>
      </c>
      <c r="V42" s="2">
        <f>+'DB10 - corregido'!V42-'DB10 - publicado'!V42</f>
        <v>0</v>
      </c>
      <c r="W42" s="2">
        <f>+ROUND('DB10 - corregido'!W42,1)-ROUND('DB10 - publicado'!W42,1)</f>
        <v>0</v>
      </c>
      <c r="X42" s="16">
        <f>+'DB10 - corregido'!X42-'DB10 - publicado'!X42</f>
        <v>0</v>
      </c>
      <c r="Y42" s="2">
        <f>+'DB10 - corregido'!Y42-'DB10 - publicado'!Y42</f>
        <v>0</v>
      </c>
      <c r="Z42" s="2">
        <f>+'DB10 - corregido'!Z42-'DB10 - publicado'!Z42</f>
        <v>0</v>
      </c>
      <c r="AA42" s="2">
        <f>+'DB10 - corregido'!AA42-'DB10 - publicado'!AA42</f>
        <v>0</v>
      </c>
      <c r="AB42" s="2">
        <f>+'DB10 - corregido'!AB42-'DB10 - publicado'!AB42</f>
        <v>0</v>
      </c>
      <c r="AC42" s="2">
        <f>+'DB10 - corregido'!AC42-'DB10 - publicado'!AC42</f>
        <v>0</v>
      </c>
      <c r="AD42" s="16">
        <f>+'DB10 - corregido'!AD42-'DB10 - publicado'!AD42</f>
        <v>0</v>
      </c>
      <c r="AE42" s="2">
        <f>+'DB10 - corregido'!AE42-'DB10 - publicado'!AE42</f>
        <v>0</v>
      </c>
      <c r="AF42" s="2">
        <f>+'DB10 - corregido'!AF42-'DB10 - publicado'!AF42</f>
        <v>0</v>
      </c>
      <c r="AG42" s="17">
        <f>IF(AND('DB10 - corregido'!AG42="no practice",'DB10 - publicado'!AG42="no practice"),0,'DB10 - corregido'!AG42-'DB10 - publicado'!AG42)</f>
        <v>0</v>
      </c>
      <c r="AH42" s="14">
        <f>IF(AND('DB10 - corregido'!AH42="no practice",'DB10 - publicado'!AH42="no practice"),0,'DB10 - corregido'!AH42-'DB10 - publicado'!AH42)</f>
        <v>0</v>
      </c>
      <c r="AI42" s="18">
        <f>+'DB10 - corregido'!AI42-'DB10 - publicado'!AI42</f>
        <v>0</v>
      </c>
      <c r="AK42" s="8">
        <v>0</v>
      </c>
    </row>
    <row r="43" spans="1:37" s="8" customFormat="1" ht="15">
      <c r="A43" s="61" t="s">
        <v>108</v>
      </c>
      <c r="B43" s="15">
        <f>+'DB10 - corregido'!B43-'DB10 - publicado'!B43</f>
        <v>0</v>
      </c>
      <c r="C43" s="15">
        <f>+'DB10 - corregido'!C43-'DB10 - publicado'!C43</f>
        <v>0</v>
      </c>
      <c r="D43" s="15">
        <f>+ROUND('DB10 - corregido'!D43,1)-ROUND('DB10 - publicado'!D43,1)</f>
        <v>0</v>
      </c>
      <c r="E43" s="15">
        <f>+ROUND('DB10 - corregido'!E43,1)-ROUND('DB10 - publicado'!E43,1)</f>
        <v>0</v>
      </c>
      <c r="F43" s="16">
        <f>IF(AND('DB10 - corregido'!F43="no practice",'DB10 - publicado'!F43="no practice"),0,'DB10 - corregido'!F43-'DB10 - publicado'!F43)</f>
        <v>0</v>
      </c>
      <c r="G43" s="2">
        <f>IF(AND('DB10 - corregido'!G43="no practice",'DB10 - publicado'!G43="no practice"),0,'DB10 - corregido'!G43-'DB10 - publicado'!G43)</f>
        <v>0</v>
      </c>
      <c r="H43" s="2">
        <f>IF(AND('DB10 - corregido'!H43="no practice",'DB10 - publicado'!H43="no practice"),0,ROUND('DB10 - corregido'!H43,1)-ROUND('DB10 - publicado'!H43,1))</f>
        <v>-64</v>
      </c>
      <c r="I43" s="16">
        <f>IF(AND('DB10 - corregido'!I43="no practice",'DB10 - publicado'!I43="no practice"),0,'DB10 - corregido'!I43-'DB10 - publicado'!I43)</f>
        <v>0</v>
      </c>
      <c r="J43" s="2">
        <f>IF(AND('DB10 - corregido'!J43="no practice",'DB10 - publicado'!J43="no practice"),0,'DB10 - corregido'!J43-'DB10 - publicado'!J43)</f>
        <v>0</v>
      </c>
      <c r="K43" s="2">
        <f>IF(AND('DB10 - corregido'!K43="no practice",'DB10 - publicado'!K43="no practice"),0,ROUND('DB10 - corregido'!K43,1)-ROUND('DB10 - publicado'!K43,1))</f>
        <v>0</v>
      </c>
      <c r="L43" s="16">
        <f>+'DB10 - corregido'!L43-'DB10 - publicado'!L43</f>
        <v>0</v>
      </c>
      <c r="M43" s="2">
        <f>+'DB10 - corregido'!M43-'DB10 - publicado'!M43</f>
        <v>0</v>
      </c>
      <c r="N43" s="2">
        <f>+'DB10 - corregido'!N43-'DB10 - publicado'!N43</f>
        <v>0</v>
      </c>
      <c r="O43" s="2">
        <f>+'DB10 - corregido'!O43-'DB10 - publicado'!O43</f>
        <v>0</v>
      </c>
      <c r="P43" s="2">
        <f>+'DB10 - corregido'!P43-'DB10 - publicado'!P43</f>
        <v>0</v>
      </c>
      <c r="Q43" s="16">
        <f>+'DB10 - corregido'!Q43-'DB10 - publicado'!Q43</f>
        <v>0</v>
      </c>
      <c r="R43" s="2">
        <f>+'DB10 - corregido'!R43-'DB10 - publicado'!R43</f>
        <v>0</v>
      </c>
      <c r="S43" s="2">
        <f>+'DB10 - corregido'!S43-'DB10 - publicado'!S43</f>
        <v>0</v>
      </c>
      <c r="T43" s="2">
        <f>+'DB10 - corregido'!T43-'DB10 - publicado'!T43</f>
        <v>0</v>
      </c>
      <c r="U43" s="16">
        <f>+'DB10 - corregido'!U43-'DB10 - publicado'!U43</f>
        <v>0</v>
      </c>
      <c r="V43" s="2">
        <f>+'DB10 - corregido'!V43-'DB10 - publicado'!V43</f>
        <v>0</v>
      </c>
      <c r="W43" s="2">
        <f>+ROUND('DB10 - corregido'!W43,1)-ROUND('DB10 - publicado'!W43,1)</f>
        <v>0</v>
      </c>
      <c r="X43" s="16">
        <f>+'DB10 - corregido'!X43-'DB10 - publicado'!X43</f>
        <v>0</v>
      </c>
      <c r="Y43" s="2">
        <f>+'DB10 - corregido'!Y43-'DB10 - publicado'!Y43</f>
        <v>0</v>
      </c>
      <c r="Z43" s="2">
        <f>+'DB10 - corregido'!Z43-'DB10 - publicado'!Z43</f>
        <v>0</v>
      </c>
      <c r="AA43" s="2">
        <f>+'DB10 - corregido'!AA43-'DB10 - publicado'!AA43</f>
        <v>0</v>
      </c>
      <c r="AB43" s="2">
        <f>+'DB10 - corregido'!AB43-'DB10 - publicado'!AB43</f>
        <v>0</v>
      </c>
      <c r="AC43" s="2">
        <f>+'DB10 - corregido'!AC43-'DB10 - publicado'!AC43</f>
        <v>0</v>
      </c>
      <c r="AD43" s="16">
        <f>+'DB10 - corregido'!AD43-'DB10 - publicado'!AD43</f>
        <v>0</v>
      </c>
      <c r="AE43" s="2">
        <f>+'DB10 - corregido'!AE43-'DB10 - publicado'!AE43</f>
        <v>0</v>
      </c>
      <c r="AF43" s="2">
        <f>+'DB10 - corregido'!AF43-'DB10 - publicado'!AF43</f>
        <v>0</v>
      </c>
      <c r="AG43" s="17">
        <f>IF(AND('DB10 - corregido'!AG43="no practice",'DB10 - publicado'!AG43="no practice"),0,'DB10 - corregido'!AG43-'DB10 - publicado'!AG43)</f>
        <v>0</v>
      </c>
      <c r="AH43" s="14">
        <f>IF(AND('DB10 - corregido'!AH43="no practice",'DB10 - publicado'!AH43="no practice"),0,'DB10 - corregido'!AH43-'DB10 - publicado'!AH43)</f>
        <v>0</v>
      </c>
      <c r="AI43" s="18">
        <f>+'DB10 - corregido'!AI43-'DB10 - publicado'!AI43</f>
        <v>0</v>
      </c>
      <c r="AK43" s="8">
        <v>0</v>
      </c>
    </row>
    <row r="44" spans="1:37" s="8" customFormat="1" ht="15">
      <c r="A44" s="61" t="s">
        <v>109</v>
      </c>
      <c r="B44" s="15">
        <f>+'DB10 - corregido'!B44-'DB10 - publicado'!B44</f>
        <v>0</v>
      </c>
      <c r="C44" s="15">
        <f>+'DB10 - corregido'!C44-'DB10 - publicado'!C44</f>
        <v>0</v>
      </c>
      <c r="D44" s="19">
        <f>+ROUND('DB10 - corregido'!D44,1)-ROUND('DB10 - publicado'!D44,1)</f>
        <v>-1.6000000000000014</v>
      </c>
      <c r="E44" s="15">
        <f>+ROUND('DB10 - corregido'!E44,1)-ROUND('DB10 - publicado'!E44,1)</f>
        <v>0</v>
      </c>
      <c r="F44" s="16">
        <f>IF(AND('DB10 - corregido'!F44="no practice",'DB10 - publicado'!F44="no practice"),0,'DB10 - corregido'!F44-'DB10 - publicado'!F44)</f>
        <v>0</v>
      </c>
      <c r="G44" s="2">
        <f>IF(AND('DB10 - corregido'!G44="no practice",'DB10 - publicado'!G44="no practice"),0,'DB10 - corregido'!G44-'DB10 - publicado'!G44)</f>
        <v>0</v>
      </c>
      <c r="H44" s="2">
        <f>IF(AND('DB10 - corregido'!H44="no practice",'DB10 - publicado'!H44="no practice"),0,ROUND('DB10 - corregido'!H44,1)-ROUND('DB10 - publicado'!H44,1))</f>
        <v>0</v>
      </c>
      <c r="I44" s="16">
        <f>IF(AND('DB10 - corregido'!I44="no practice",'DB10 - publicado'!I44="no practice"),0,'DB10 - corregido'!I44-'DB10 - publicado'!I44)</f>
        <v>0</v>
      </c>
      <c r="J44" s="2">
        <f>IF(AND('DB10 - corregido'!J44="no practice",'DB10 - publicado'!J44="no practice"),0,'DB10 - corregido'!J44-'DB10 - publicado'!J44)</f>
        <v>0</v>
      </c>
      <c r="K44" s="20">
        <f>IF(AND('DB10 - corregido'!K44="no practice",'DB10 - publicado'!K44="no practice"),0,ROUND('DB10 - corregido'!K44,1)-ROUND('DB10 - publicado'!K44,1))</f>
        <v>0.09999999999999964</v>
      </c>
      <c r="L44" s="16">
        <f>+'DB10 - corregido'!L44-'DB10 - publicado'!L44</f>
        <v>0</v>
      </c>
      <c r="M44" s="2">
        <f>+'DB10 - corregido'!M44-'DB10 - publicado'!M44</f>
        <v>0</v>
      </c>
      <c r="N44" s="2">
        <f>+'DB10 - corregido'!N44-'DB10 - publicado'!N44</f>
        <v>0</v>
      </c>
      <c r="O44" s="2">
        <f>+'DB10 - corregido'!O44-'DB10 - publicado'!O44</f>
        <v>0</v>
      </c>
      <c r="P44" s="2">
        <f>+'DB10 - corregido'!P44-'DB10 - publicado'!P44</f>
        <v>0</v>
      </c>
      <c r="Q44" s="16">
        <f>+'DB10 - corregido'!Q44-'DB10 - publicado'!Q44</f>
        <v>0</v>
      </c>
      <c r="R44" s="2">
        <f>+'DB10 - corregido'!R44-'DB10 - publicado'!R44</f>
        <v>0</v>
      </c>
      <c r="S44" s="2">
        <f>+'DB10 - corregido'!S44-'DB10 - publicado'!S44</f>
        <v>0</v>
      </c>
      <c r="T44" s="2">
        <f>+'DB10 - corregido'!T44-'DB10 - publicado'!T44</f>
        <v>0</v>
      </c>
      <c r="U44" s="16">
        <f>+'DB10 - corregido'!U44-'DB10 - publicado'!U44</f>
        <v>0</v>
      </c>
      <c r="V44" s="2">
        <f>+'DB10 - corregido'!V44-'DB10 - publicado'!V44</f>
        <v>0</v>
      </c>
      <c r="W44" s="2">
        <f>+ROUND('DB10 - corregido'!W44,1)-ROUND('DB10 - publicado'!W44,1)</f>
        <v>-6.199999999999999</v>
      </c>
      <c r="X44" s="16">
        <f>+'DB10 - corregido'!X44-'DB10 - publicado'!X44</f>
        <v>0</v>
      </c>
      <c r="Y44" s="2">
        <f>+'DB10 - corregido'!Y44-'DB10 - publicado'!Y44</f>
        <v>0</v>
      </c>
      <c r="Z44" s="2">
        <f>+'DB10 - corregido'!Z44-'DB10 - publicado'!Z44</f>
        <v>0</v>
      </c>
      <c r="AA44" s="2">
        <f>+'DB10 - corregido'!AA44-'DB10 - publicado'!AA44</f>
        <v>0</v>
      </c>
      <c r="AB44" s="2">
        <f>+'DB10 - corregido'!AB44-'DB10 - publicado'!AB44</f>
        <v>0</v>
      </c>
      <c r="AC44" s="2">
        <f>+'DB10 - corregido'!AC44-'DB10 - publicado'!AC44</f>
        <v>0</v>
      </c>
      <c r="AD44" s="16">
        <f>+'DB10 - corregido'!AD44-'DB10 - publicado'!AD44</f>
        <v>0</v>
      </c>
      <c r="AE44" s="2">
        <f>+'DB10 - corregido'!AE44-'DB10 - publicado'!AE44</f>
        <v>0</v>
      </c>
      <c r="AF44" s="2">
        <f>+'DB10 - corregido'!AF44-'DB10 - publicado'!AF44</f>
        <v>0</v>
      </c>
      <c r="AG44" s="17">
        <f>IF(AND('DB10 - corregido'!AG44="no practice",'DB10 - publicado'!AG44="no practice"),0,'DB10 - corregido'!AG44-'DB10 - publicado'!AG44)</f>
        <v>0</v>
      </c>
      <c r="AH44" s="14">
        <f>IF(AND('DB10 - corregido'!AH44="no practice",'DB10 - publicado'!AH44="no practice"),0,'DB10 - corregido'!AH44-'DB10 - publicado'!AH44)</f>
        <v>0</v>
      </c>
      <c r="AI44" s="18">
        <f>+'DB10 - corregido'!AI44-'DB10 - publicado'!AI44</f>
        <v>0</v>
      </c>
      <c r="AK44" s="8">
        <v>1</v>
      </c>
    </row>
    <row r="45" spans="1:37" s="8" customFormat="1" ht="15">
      <c r="A45" s="61" t="s">
        <v>110</v>
      </c>
      <c r="B45" s="15">
        <f>+'DB10 - corregido'!B45-'DB10 - publicado'!B45</f>
        <v>1</v>
      </c>
      <c r="C45" s="15">
        <f>+'DB10 - corregido'!C45-'DB10 - publicado'!C45</f>
        <v>5</v>
      </c>
      <c r="D45" s="15">
        <f>+ROUND('DB10 - corregido'!D45,1)-ROUND('DB10 - publicado'!D45,1)</f>
        <v>0</v>
      </c>
      <c r="E45" s="15">
        <f>+ROUND('DB10 - corregido'!E45,1)-ROUND('DB10 - publicado'!E45,1)</f>
        <v>0</v>
      </c>
      <c r="F45" s="16">
        <f>IF(AND('DB10 - corregido'!F45="no practice",'DB10 - publicado'!F45="no practice"),0,'DB10 - corregido'!F45-'DB10 - publicado'!F45)</f>
        <v>0</v>
      </c>
      <c r="G45" s="2">
        <f>IF(AND('DB10 - corregido'!G45="no practice",'DB10 - publicado'!G45="no practice"),0,'DB10 - corregido'!G45-'DB10 - publicado'!G45)</f>
        <v>0</v>
      </c>
      <c r="H45" s="2">
        <f>IF(AND('DB10 - corregido'!H45="no practice",'DB10 - publicado'!H45="no practice"),0,ROUND('DB10 - corregido'!H45,1)-ROUND('DB10 - publicado'!H45,1))</f>
        <v>0</v>
      </c>
      <c r="I45" s="16">
        <f>IF(AND('DB10 - corregido'!I45="no practice",'DB10 - publicado'!I45="no practice"),0,'DB10 - corregido'!I45-'DB10 - publicado'!I45)</f>
        <v>0</v>
      </c>
      <c r="J45" s="2">
        <f>IF(AND('DB10 - corregido'!J45="no practice",'DB10 - publicado'!J45="no practice"),0,'DB10 - corregido'!J45-'DB10 - publicado'!J45)</f>
        <v>0</v>
      </c>
      <c r="K45" s="2">
        <f>IF(AND('DB10 - corregido'!K45="no practice",'DB10 - publicado'!K45="no practice"),0,ROUND('DB10 - corregido'!K45,1)-ROUND('DB10 - publicado'!K45,1))</f>
        <v>0</v>
      </c>
      <c r="L45" s="16">
        <f>+'DB10 - corregido'!L45-'DB10 - publicado'!L45</f>
        <v>0</v>
      </c>
      <c r="M45" s="2">
        <f>+'DB10 - corregido'!M45-'DB10 - publicado'!M45</f>
        <v>0</v>
      </c>
      <c r="N45" s="2">
        <f>+'DB10 - corregido'!N45-'DB10 - publicado'!N45</f>
        <v>0</v>
      </c>
      <c r="O45" s="2">
        <f>+'DB10 - corregido'!O45-'DB10 - publicado'!O45</f>
        <v>0</v>
      </c>
      <c r="P45" s="2">
        <f>+'DB10 - corregido'!P45-'DB10 - publicado'!P45</f>
        <v>0</v>
      </c>
      <c r="Q45" s="16">
        <f>+'DB10 - corregido'!Q45-'DB10 - publicado'!Q45</f>
        <v>0</v>
      </c>
      <c r="R45" s="2">
        <f>+'DB10 - corregido'!R45-'DB10 - publicado'!R45</f>
        <v>0</v>
      </c>
      <c r="S45" s="2">
        <f>+'DB10 - corregido'!S45-'DB10 - publicado'!S45</f>
        <v>0</v>
      </c>
      <c r="T45" s="2">
        <f>+'DB10 - corregido'!T45-'DB10 - publicado'!T45</f>
        <v>0</v>
      </c>
      <c r="U45" s="16">
        <f>+'DB10 - corregido'!U45-'DB10 - publicado'!U45</f>
        <v>0</v>
      </c>
      <c r="V45" s="2">
        <f>+'DB10 - corregido'!V45-'DB10 - publicado'!V45</f>
        <v>0</v>
      </c>
      <c r="W45" s="2">
        <f>+ROUND('DB10 - corregido'!W45,1)-ROUND('DB10 - publicado'!W45,1)</f>
        <v>0</v>
      </c>
      <c r="X45" s="16">
        <f>+'DB10 - corregido'!X45-'DB10 - publicado'!X45</f>
        <v>0</v>
      </c>
      <c r="Y45" s="2">
        <f>+'DB10 - corregido'!Y45-'DB10 - publicado'!Y45</f>
        <v>0</v>
      </c>
      <c r="Z45" s="2">
        <f>+'DB10 - corregido'!Z45-'DB10 - publicado'!Z45</f>
        <v>0</v>
      </c>
      <c r="AA45" s="2">
        <f>+'DB10 - corregido'!AA45-'DB10 - publicado'!AA45</f>
        <v>0</v>
      </c>
      <c r="AB45" s="2">
        <f>+'DB10 - corregido'!AB45-'DB10 - publicado'!AB45</f>
        <v>0</v>
      </c>
      <c r="AC45" s="2">
        <f>+'DB10 - corregido'!AC45-'DB10 - publicado'!AC45</f>
        <v>0</v>
      </c>
      <c r="AD45" s="16">
        <f>+'DB10 - corregido'!AD45-'DB10 - publicado'!AD45</f>
        <v>0</v>
      </c>
      <c r="AE45" s="2">
        <f>+'DB10 - corregido'!AE45-'DB10 - publicado'!AE45</f>
        <v>0</v>
      </c>
      <c r="AF45" s="2">
        <f>+'DB10 - corregido'!AF45-'DB10 - publicado'!AF45</f>
        <v>0</v>
      </c>
      <c r="AG45" s="17">
        <f>IF(AND('DB10 - corregido'!AG45="no practice",'DB10 - publicado'!AG45="no practice"),0,'DB10 - corregido'!AG45-'DB10 - publicado'!AG45)</f>
        <v>0</v>
      </c>
      <c r="AH45" s="14">
        <f>IF(AND('DB10 - corregido'!AH45="no practice",'DB10 - publicado'!AH45="no practice"),0,'DB10 - corregido'!AH45-'DB10 - publicado'!AH45)</f>
        <v>0</v>
      </c>
      <c r="AI45" s="18">
        <f>+'DB10 - corregido'!AI45-'DB10 - publicado'!AI45</f>
        <v>0</v>
      </c>
      <c r="AK45" s="8">
        <v>0</v>
      </c>
    </row>
    <row r="46" spans="1:37" s="8" customFormat="1" ht="15">
      <c r="A46" s="61" t="s">
        <v>111</v>
      </c>
      <c r="B46" s="15">
        <f>+'DB10 - corregido'!B46-'DB10 - publicado'!B46</f>
        <v>0</v>
      </c>
      <c r="C46" s="15">
        <f>+'DB10 - corregido'!C46-'DB10 - publicado'!C46</f>
        <v>0</v>
      </c>
      <c r="D46" s="15">
        <f>+ROUND('DB10 - corregido'!D46,1)-ROUND('DB10 - publicado'!D46,1)</f>
        <v>0</v>
      </c>
      <c r="E46" s="15">
        <f>+ROUND('DB10 - corregido'!E46,1)-ROUND('DB10 - publicado'!E46,1)</f>
        <v>0</v>
      </c>
      <c r="F46" s="16">
        <f>IF(AND('DB10 - corregido'!F46="no practice",'DB10 - publicado'!F46="no practice"),0,'DB10 - corregido'!F46-'DB10 - publicado'!F46)</f>
        <v>0</v>
      </c>
      <c r="G46" s="2">
        <f>IF(AND('DB10 - corregido'!G46="no practice",'DB10 - publicado'!G46="no practice"),0,'DB10 - corregido'!G46-'DB10 - publicado'!G46)</f>
        <v>0</v>
      </c>
      <c r="H46" s="2">
        <f>IF(AND('DB10 - corregido'!H46="no practice",'DB10 - publicado'!H46="no practice"),0,ROUND('DB10 - corregido'!H46,1)-ROUND('DB10 - publicado'!H46,1))</f>
        <v>0</v>
      </c>
      <c r="I46" s="16">
        <f>IF(AND('DB10 - corregido'!I46="no practice",'DB10 - publicado'!I46="no practice"),0,'DB10 - corregido'!I46-'DB10 - publicado'!I46)</f>
        <v>0</v>
      </c>
      <c r="J46" s="2">
        <f>IF(AND('DB10 - corregido'!J46="no practice",'DB10 - publicado'!J46="no practice"),0,'DB10 - corregido'!J46-'DB10 - publicado'!J46)</f>
        <v>0</v>
      </c>
      <c r="K46" s="2">
        <f>IF(AND('DB10 - corregido'!K46="no practice",'DB10 - publicado'!K46="no practice"),0,ROUND('DB10 - corregido'!K46,1)-ROUND('DB10 - publicado'!K46,1))</f>
        <v>0</v>
      </c>
      <c r="L46" s="16">
        <f>+'DB10 - corregido'!L46-'DB10 - publicado'!L46</f>
        <v>0</v>
      </c>
      <c r="M46" s="2">
        <f>+'DB10 - corregido'!M46-'DB10 - publicado'!M46</f>
        <v>0</v>
      </c>
      <c r="N46" s="2">
        <f>+'DB10 - corregido'!N46-'DB10 - publicado'!N46</f>
        <v>0</v>
      </c>
      <c r="O46" s="2">
        <f>+'DB10 - corregido'!O46-'DB10 - publicado'!O46</f>
        <v>0</v>
      </c>
      <c r="P46" s="2">
        <f>+'DB10 - corregido'!P46-'DB10 - publicado'!P46</f>
        <v>0</v>
      </c>
      <c r="Q46" s="16">
        <f>+'DB10 - corregido'!Q46-'DB10 - publicado'!Q46</f>
        <v>0</v>
      </c>
      <c r="R46" s="2">
        <f>+'DB10 - corregido'!R46-'DB10 - publicado'!R46</f>
        <v>0</v>
      </c>
      <c r="S46" s="2">
        <f>+'DB10 - corregido'!S46-'DB10 - publicado'!S46</f>
        <v>0</v>
      </c>
      <c r="T46" s="2">
        <f>+'DB10 - corregido'!T46-'DB10 - publicado'!T46</f>
        <v>0</v>
      </c>
      <c r="U46" s="16">
        <f>+'DB10 - corregido'!U46-'DB10 - publicado'!U46</f>
        <v>0</v>
      </c>
      <c r="V46" s="2">
        <f>+'DB10 - corregido'!V46-'DB10 - publicado'!V46</f>
        <v>0</v>
      </c>
      <c r="W46" s="2">
        <f>+ROUND('DB10 - corregido'!W46,1)-ROUND('DB10 - publicado'!W46,1)</f>
        <v>0</v>
      </c>
      <c r="X46" s="16">
        <f>+'DB10 - corregido'!X46-'DB10 - publicado'!X46</f>
        <v>0</v>
      </c>
      <c r="Y46" s="2">
        <f>+'DB10 - corregido'!Y46-'DB10 - publicado'!Y46</f>
        <v>0</v>
      </c>
      <c r="Z46" s="2">
        <f>+'DB10 - corregido'!Z46-'DB10 - publicado'!Z46</f>
        <v>0</v>
      </c>
      <c r="AA46" s="2">
        <f>+'DB10 - corregido'!AA46-'DB10 - publicado'!AA46</f>
        <v>0</v>
      </c>
      <c r="AB46" s="2">
        <f>+'DB10 - corregido'!AB46-'DB10 - publicado'!AB46</f>
        <v>0</v>
      </c>
      <c r="AC46" s="2">
        <f>+'DB10 - corregido'!AC46-'DB10 - publicado'!AC46</f>
        <v>0</v>
      </c>
      <c r="AD46" s="16">
        <f>+'DB10 - corregido'!AD46-'DB10 - publicado'!AD46</f>
        <v>1</v>
      </c>
      <c r="AE46" s="2">
        <f>+'DB10 - corregido'!AE46-'DB10 - publicado'!AE46</f>
        <v>0</v>
      </c>
      <c r="AF46" s="2">
        <f>+'DB10 - corregido'!AF46-'DB10 - publicado'!AF46</f>
        <v>0</v>
      </c>
      <c r="AG46" s="17">
        <f>IF(AND('DB10 - corregido'!AG46="no practice",'DB10 - publicado'!AG46="no practice"),0,'DB10 - corregido'!AG46-'DB10 - publicado'!AG46)</f>
        <v>0</v>
      </c>
      <c r="AH46" s="14">
        <f>IF(AND('DB10 - corregido'!AH46="no practice",'DB10 - publicado'!AH46="no practice"),0,'DB10 - corregido'!AH46-'DB10 - publicado'!AH46)</f>
        <v>0</v>
      </c>
      <c r="AI46" s="18">
        <f>+'DB10 - corregido'!AI46-'DB10 - publicado'!AI46</f>
        <v>0</v>
      </c>
      <c r="AK46" s="8">
        <v>0</v>
      </c>
    </row>
    <row r="47" spans="1:37" s="8" customFormat="1" ht="15">
      <c r="A47" s="61" t="s">
        <v>23</v>
      </c>
      <c r="B47" s="15">
        <f>+'DB10 - corregido'!B47-'DB10 - publicado'!B47</f>
        <v>0</v>
      </c>
      <c r="C47" s="15">
        <f>+'DB10 - corregido'!C47-'DB10 - publicado'!C47</f>
        <v>0</v>
      </c>
      <c r="D47" s="15">
        <f>+ROUND('DB10 - corregido'!D47,1)-ROUND('DB10 - publicado'!D47,1)</f>
        <v>0</v>
      </c>
      <c r="E47" s="15">
        <f>+ROUND('DB10 - corregido'!E47,1)-ROUND('DB10 - publicado'!E47,1)</f>
        <v>0</v>
      </c>
      <c r="F47" s="16">
        <f>IF(AND('DB10 - corregido'!F47="no practice",'DB10 - publicado'!F47="no practice"),0,'DB10 - corregido'!F47-'DB10 - publicado'!F47)</f>
        <v>2</v>
      </c>
      <c r="G47" s="2">
        <f>IF(AND('DB10 - corregido'!G47="no practice",'DB10 - publicado'!G47="no practice"),0,'DB10 - corregido'!G47-'DB10 - publicado'!G47)</f>
        <v>-16</v>
      </c>
      <c r="H47" s="2">
        <f>IF(AND('DB10 - corregido'!H47="no practice",'DB10 - publicado'!H47="no practice"),0,ROUND('DB10 - corregido'!H47,1)-ROUND('DB10 - publicado'!H47,1))</f>
        <v>1197.3</v>
      </c>
      <c r="I47" s="16">
        <f>IF(AND('DB10 - corregido'!I47="no practice",'DB10 - publicado'!I47="no practice"),0,'DB10 - corregido'!I47-'DB10 - publicado'!I47)</f>
        <v>0</v>
      </c>
      <c r="J47" s="2">
        <f>IF(AND('DB10 - corregido'!J47="no practice",'DB10 - publicado'!J47="no practice"),0,'DB10 - corregido'!J47-'DB10 - publicado'!J47)</f>
        <v>0</v>
      </c>
      <c r="K47" s="2">
        <f>IF(AND('DB10 - corregido'!K47="no practice",'DB10 - publicado'!K47="no practice"),0,ROUND('DB10 - corregido'!K47,1)-ROUND('DB10 - publicado'!K47,1))</f>
        <v>0</v>
      </c>
      <c r="L47" s="16">
        <f>+'DB10 - corregido'!L47-'DB10 - publicado'!L47</f>
        <v>0</v>
      </c>
      <c r="M47" s="2">
        <f>+'DB10 - corregido'!M47-'DB10 - publicado'!M47</f>
        <v>0</v>
      </c>
      <c r="N47" s="2">
        <f>+'DB10 - corregido'!N47-'DB10 - publicado'!N47</f>
        <v>0</v>
      </c>
      <c r="O47" s="2">
        <f>+'DB10 - corregido'!O47-'DB10 - publicado'!O47</f>
        <v>0</v>
      </c>
      <c r="P47" s="2">
        <f>+'DB10 - corregido'!P47-'DB10 - publicado'!P47</f>
        <v>0</v>
      </c>
      <c r="Q47" s="16">
        <f>+'DB10 - corregido'!Q47-'DB10 - publicado'!Q47</f>
        <v>0</v>
      </c>
      <c r="R47" s="2">
        <f>+'DB10 - corregido'!R47-'DB10 - publicado'!R47</f>
        <v>0</v>
      </c>
      <c r="S47" s="2">
        <f>+'DB10 - corregido'!S47-'DB10 - publicado'!S47</f>
        <v>0</v>
      </c>
      <c r="T47" s="2">
        <f>+'DB10 - corregido'!T47-'DB10 - publicado'!T47</f>
        <v>0</v>
      </c>
      <c r="U47" s="16">
        <f>+'DB10 - corregido'!U47-'DB10 - publicado'!U47</f>
        <v>-12</v>
      </c>
      <c r="V47" s="2">
        <f>+'DB10 - corregido'!V47-'DB10 - publicado'!V47</f>
        <v>-48</v>
      </c>
      <c r="W47" s="2">
        <f>+ROUND('DB10 - corregido'!W47,1)-ROUND('DB10 - publicado'!W47,1)</f>
        <v>0</v>
      </c>
      <c r="X47" s="16">
        <f>+'DB10 - corregido'!X47-'DB10 - publicado'!X47</f>
        <v>0</v>
      </c>
      <c r="Y47" s="2">
        <f>+'DB10 - corregido'!Y47-'DB10 - publicado'!Y47</f>
        <v>0</v>
      </c>
      <c r="Z47" s="2">
        <f>+'DB10 - corregido'!Z47-'DB10 - publicado'!Z47</f>
        <v>0</v>
      </c>
      <c r="AA47" s="2">
        <f>+'DB10 - corregido'!AA47-'DB10 - publicado'!AA47</f>
        <v>0</v>
      </c>
      <c r="AB47" s="2">
        <f>+'DB10 - corregido'!AB47-'DB10 - publicado'!AB47</f>
        <v>0</v>
      </c>
      <c r="AC47" s="2">
        <f>+'DB10 - corregido'!AC47-'DB10 - publicado'!AC47</f>
        <v>0</v>
      </c>
      <c r="AD47" s="16">
        <f>+'DB10 - corregido'!AD47-'DB10 - publicado'!AD47</f>
        <v>0</v>
      </c>
      <c r="AE47" s="2">
        <f>+'DB10 - corregido'!AE47-'DB10 - publicado'!AE47</f>
        <v>0</v>
      </c>
      <c r="AF47" s="2">
        <f>+'DB10 - corregido'!AF47-'DB10 - publicado'!AF47</f>
        <v>0</v>
      </c>
      <c r="AG47" s="17">
        <f>IF(AND('DB10 - corregido'!AG47="no practice",'DB10 - publicado'!AG47="no practice"),0,'DB10 - corregido'!AG47-'DB10 - publicado'!AG47)</f>
        <v>0</v>
      </c>
      <c r="AH47" s="14">
        <f>IF(AND('DB10 - corregido'!AH47="no practice",'DB10 - publicado'!AH47="no practice"),0,'DB10 - corregido'!AH47-'DB10 - publicado'!AH47)</f>
        <v>0</v>
      </c>
      <c r="AI47" s="18">
        <f>+'DB10 - corregido'!AI47-'DB10 - publicado'!AI47</f>
        <v>0</v>
      </c>
      <c r="AK47" s="8">
        <v>0</v>
      </c>
    </row>
    <row r="48" spans="1:37" s="8" customFormat="1" ht="15">
      <c r="A48" s="61" t="s">
        <v>24</v>
      </c>
      <c r="B48" s="15">
        <f>+'DB10 - corregido'!B48-'DB10 - publicado'!B48</f>
        <v>0</v>
      </c>
      <c r="C48" s="15">
        <f>+'DB10 - corregido'!C48-'DB10 - publicado'!C48</f>
        <v>0</v>
      </c>
      <c r="D48" s="15">
        <f>+ROUND('DB10 - corregido'!D48,1)-ROUND('DB10 - publicado'!D48,1)</f>
        <v>0</v>
      </c>
      <c r="E48" s="15">
        <f>+ROUND('DB10 - corregido'!E48,1)-ROUND('DB10 - publicado'!E48,1)</f>
        <v>0</v>
      </c>
      <c r="F48" s="16">
        <f>IF(AND('DB10 - corregido'!F48="no practice",'DB10 - publicado'!F48="no practice"),0,'DB10 - corregido'!F48-'DB10 - publicado'!F48)</f>
        <v>0</v>
      </c>
      <c r="G48" s="2">
        <f>IF(AND('DB10 - corregido'!G48="no practice",'DB10 - publicado'!G48="no practice"),0,'DB10 - corregido'!G48-'DB10 - publicado'!G48)</f>
        <v>0</v>
      </c>
      <c r="H48" s="2">
        <f>IF(AND('DB10 - corregido'!H48="no practice",'DB10 - publicado'!H48="no practice"),0,ROUND('DB10 - corregido'!H48,1)-ROUND('DB10 - publicado'!H48,1))</f>
        <v>0</v>
      </c>
      <c r="I48" s="16">
        <f>IF(AND('DB10 - corregido'!I48="no practice",'DB10 - publicado'!I48="no practice"),0,'DB10 - corregido'!I48-'DB10 - publicado'!I48)</f>
        <v>0</v>
      </c>
      <c r="J48" s="2">
        <f>IF(AND('DB10 - corregido'!J48="no practice",'DB10 - publicado'!J48="no practice"),0,'DB10 - corregido'!J48-'DB10 - publicado'!J48)</f>
        <v>0</v>
      </c>
      <c r="K48" s="2">
        <f>IF(AND('DB10 - corregido'!K48="no practice",'DB10 - publicado'!K48="no practice"),0,ROUND('DB10 - corregido'!K48,1)-ROUND('DB10 - publicado'!K48,1))</f>
        <v>0</v>
      </c>
      <c r="L48" s="16">
        <f>+'DB10 - corregido'!L48-'DB10 - publicado'!L48</f>
        <v>0</v>
      </c>
      <c r="M48" s="2">
        <f>+'DB10 - corregido'!M48-'DB10 - publicado'!M48</f>
        <v>0</v>
      </c>
      <c r="N48" s="2">
        <f>+'DB10 - corregido'!N48-'DB10 - publicado'!N48</f>
        <v>0</v>
      </c>
      <c r="O48" s="2">
        <f>+'DB10 - corregido'!O48-'DB10 - publicado'!O48</f>
        <v>0</v>
      </c>
      <c r="P48" s="2">
        <f>+'DB10 - corregido'!P48-'DB10 - publicado'!P48</f>
        <v>0</v>
      </c>
      <c r="Q48" s="16">
        <f>+'DB10 - corregido'!Q48-'DB10 - publicado'!Q48</f>
        <v>0</v>
      </c>
      <c r="R48" s="2">
        <f>+'DB10 - corregido'!R48-'DB10 - publicado'!R48</f>
        <v>0</v>
      </c>
      <c r="S48" s="2">
        <f>+'DB10 - corregido'!S48-'DB10 - publicado'!S48</f>
        <v>0</v>
      </c>
      <c r="T48" s="2">
        <f>+'DB10 - corregido'!T48-'DB10 - publicado'!T48</f>
        <v>0</v>
      </c>
      <c r="U48" s="16">
        <f>+'DB10 - corregido'!U48-'DB10 - publicado'!U48</f>
        <v>0</v>
      </c>
      <c r="V48" s="2">
        <f>+'DB10 - corregido'!V48-'DB10 - publicado'!V48</f>
        <v>0</v>
      </c>
      <c r="W48" s="2">
        <f>+ROUND('DB10 - corregido'!W48,1)-ROUND('DB10 - publicado'!W48,1)</f>
        <v>0</v>
      </c>
      <c r="X48" s="16">
        <f>+'DB10 - corregido'!X48-'DB10 - publicado'!X48</f>
        <v>0</v>
      </c>
      <c r="Y48" s="2">
        <f>+'DB10 - corregido'!Y48-'DB10 - publicado'!Y48</f>
        <v>0</v>
      </c>
      <c r="Z48" s="2">
        <f>+'DB10 - corregido'!Z48-'DB10 - publicado'!Z48</f>
        <v>0</v>
      </c>
      <c r="AA48" s="2">
        <f>+'DB10 - corregido'!AA48-'DB10 - publicado'!AA48</f>
        <v>0</v>
      </c>
      <c r="AB48" s="2">
        <f>+'DB10 - corregido'!AB48-'DB10 - publicado'!AB48</f>
        <v>0</v>
      </c>
      <c r="AC48" s="2">
        <f>+'DB10 - corregido'!AC48-'DB10 - publicado'!AC48</f>
        <v>0</v>
      </c>
      <c r="AD48" s="16">
        <f>+'DB10 - corregido'!AD48-'DB10 - publicado'!AD48</f>
        <v>0</v>
      </c>
      <c r="AE48" s="2">
        <f>+'DB10 - corregido'!AE48-'DB10 - publicado'!AE48</f>
        <v>0</v>
      </c>
      <c r="AF48" s="2">
        <f>+'DB10 - corregido'!AF48-'DB10 - publicado'!AF48</f>
        <v>0</v>
      </c>
      <c r="AG48" s="17">
        <f>IF(AND('DB10 - corregido'!AG48="no practice",'DB10 - publicado'!AG48="no practice"),0,'DB10 - corregido'!AG48-'DB10 - publicado'!AG48)</f>
        <v>0</v>
      </c>
      <c r="AH48" s="14">
        <f>IF(AND('DB10 - corregido'!AH48="no practice",'DB10 - publicado'!AH48="no practice"),0,'DB10 - corregido'!AH48-'DB10 - publicado'!AH48)</f>
        <v>0</v>
      </c>
      <c r="AI48" s="18">
        <f>+'DB10 - corregido'!AI48-'DB10 - publicado'!AI48</f>
        <v>0</v>
      </c>
      <c r="AK48" s="8">
        <v>0</v>
      </c>
    </row>
    <row r="49" spans="1:37" s="8" customFormat="1" ht="15">
      <c r="A49" s="61" t="s">
        <v>112</v>
      </c>
      <c r="B49" s="15">
        <f>+'DB10 - corregido'!B49-'DB10 - publicado'!B49</f>
        <v>0</v>
      </c>
      <c r="C49" s="15">
        <f>+'DB10 - corregido'!C49-'DB10 - publicado'!C49</f>
        <v>0</v>
      </c>
      <c r="D49" s="15">
        <f>+ROUND('DB10 - corregido'!D49,1)-ROUND('DB10 - publicado'!D49,1)</f>
        <v>0</v>
      </c>
      <c r="E49" s="15">
        <f>+ROUND('DB10 - corregido'!E49,1)-ROUND('DB10 - publicado'!E49,1)</f>
        <v>0</v>
      </c>
      <c r="F49" s="16">
        <f>IF(AND('DB10 - corregido'!F49="no practice",'DB10 - publicado'!F49="no practice"),0,'DB10 - corregido'!F49-'DB10 - publicado'!F49)</f>
        <v>0</v>
      </c>
      <c r="G49" s="2">
        <f>IF(AND('DB10 - corregido'!G49="no practice",'DB10 - publicado'!G49="no practice"),0,'DB10 - corregido'!G49-'DB10 - publicado'!G49)</f>
        <v>0</v>
      </c>
      <c r="H49" s="2">
        <f>IF(AND('DB10 - corregido'!H49="no practice",'DB10 - publicado'!H49="no practice"),0,ROUND('DB10 - corregido'!H49,1)-ROUND('DB10 - publicado'!H49,1))</f>
        <v>0</v>
      </c>
      <c r="I49" s="16">
        <f>IF(AND('DB10 - corregido'!I49="no practice",'DB10 - publicado'!I49="no practice"),0,'DB10 - corregido'!I49-'DB10 - publicado'!I49)</f>
        <v>0</v>
      </c>
      <c r="J49" s="2">
        <f>IF(AND('DB10 - corregido'!J49="no practice",'DB10 - publicado'!J49="no practice"),0,'DB10 - corregido'!J49-'DB10 - publicado'!J49)</f>
        <v>0</v>
      </c>
      <c r="K49" s="2">
        <f>IF(AND('DB10 - corregido'!K49="no practice",'DB10 - publicado'!K49="no practice"),0,ROUND('DB10 - corregido'!K49,1)-ROUND('DB10 - publicado'!K49,1))</f>
        <v>0</v>
      </c>
      <c r="L49" s="16">
        <f>+'DB10 - corregido'!L49-'DB10 - publicado'!L49</f>
        <v>0</v>
      </c>
      <c r="M49" s="2">
        <f>+'DB10 - corregido'!M49-'DB10 - publicado'!M49</f>
        <v>0</v>
      </c>
      <c r="N49" s="2">
        <f>+'DB10 - corregido'!N49-'DB10 - publicado'!N49</f>
        <v>0</v>
      </c>
      <c r="O49" s="2">
        <f>+'DB10 - corregido'!O49-'DB10 - publicado'!O49</f>
        <v>0</v>
      </c>
      <c r="P49" s="2">
        <f>+'DB10 - corregido'!P49-'DB10 - publicado'!P49</f>
        <v>0</v>
      </c>
      <c r="Q49" s="16">
        <f>+'DB10 - corregido'!Q49-'DB10 - publicado'!Q49</f>
        <v>0</v>
      </c>
      <c r="R49" s="2">
        <f>+'DB10 - corregido'!R49-'DB10 - publicado'!R49</f>
        <v>0</v>
      </c>
      <c r="S49" s="2">
        <f>+'DB10 - corregido'!S49-'DB10 - publicado'!S49</f>
        <v>0</v>
      </c>
      <c r="T49" s="2">
        <f>+'DB10 - corregido'!T49-'DB10 - publicado'!T49</f>
        <v>0</v>
      </c>
      <c r="U49" s="16">
        <f>+'DB10 - corregido'!U49-'DB10 - publicado'!U49</f>
        <v>0</v>
      </c>
      <c r="V49" s="2">
        <f>+'DB10 - corregido'!V49-'DB10 - publicado'!V49</f>
        <v>0</v>
      </c>
      <c r="W49" s="2">
        <f>+ROUND('DB10 - corregido'!W49,1)-ROUND('DB10 - publicado'!W49,1)</f>
        <v>0</v>
      </c>
      <c r="X49" s="16">
        <f>+'DB10 - corregido'!X49-'DB10 - publicado'!X49</f>
        <v>0</v>
      </c>
      <c r="Y49" s="2">
        <f>+'DB10 - corregido'!Y49-'DB10 - publicado'!Y49</f>
        <v>0</v>
      </c>
      <c r="Z49" s="2">
        <f>+'DB10 - corregido'!Z49-'DB10 - publicado'!Z49</f>
        <v>0</v>
      </c>
      <c r="AA49" s="2">
        <f>+'DB10 - corregido'!AA49-'DB10 - publicado'!AA49</f>
        <v>0</v>
      </c>
      <c r="AB49" s="2">
        <f>+'DB10 - corregido'!AB49-'DB10 - publicado'!AB49</f>
        <v>0</v>
      </c>
      <c r="AC49" s="2">
        <f>+'DB10 - corregido'!AC49-'DB10 - publicado'!AC49</f>
        <v>0</v>
      </c>
      <c r="AD49" s="16">
        <f>+'DB10 - corregido'!AD49-'DB10 - publicado'!AD49</f>
        <v>0</v>
      </c>
      <c r="AE49" s="2">
        <f>+'DB10 - corregido'!AE49-'DB10 - publicado'!AE49</f>
        <v>0</v>
      </c>
      <c r="AF49" s="2">
        <f>+'DB10 - corregido'!AF49-'DB10 - publicado'!AF49</f>
        <v>0</v>
      </c>
      <c r="AG49" s="17">
        <f>IF(AND('DB10 - corregido'!AG49="no practice",'DB10 - publicado'!AG49="no practice"),0,'DB10 - corregido'!AG49-'DB10 - publicado'!AG49)</f>
        <v>0</v>
      </c>
      <c r="AH49" s="14">
        <f>IF(AND('DB10 - corregido'!AH49="no practice",'DB10 - publicado'!AH49="no practice"),0,'DB10 - corregido'!AH49-'DB10 - publicado'!AH49)</f>
        <v>0</v>
      </c>
      <c r="AI49" s="18">
        <f>+'DB10 - corregido'!AI49-'DB10 - publicado'!AI49</f>
        <v>0</v>
      </c>
      <c r="AK49" s="8">
        <v>0</v>
      </c>
    </row>
    <row r="50" spans="1:37" s="8" customFormat="1" ht="15">
      <c r="A50" s="61" t="s">
        <v>25</v>
      </c>
      <c r="B50" s="15">
        <f>+'DB10 - corregido'!B50-'DB10 - publicado'!B50</f>
        <v>0</v>
      </c>
      <c r="C50" s="15">
        <f>+'DB10 - corregido'!C50-'DB10 - publicado'!C50</f>
        <v>0</v>
      </c>
      <c r="D50" s="15">
        <f>+ROUND('DB10 - corregido'!D50,1)-ROUND('DB10 - publicado'!D50,1)</f>
        <v>-2.6000000000000014</v>
      </c>
      <c r="E50" s="15">
        <f>+ROUND('DB10 - corregido'!E50,1)-ROUND('DB10 - publicado'!E50,1)</f>
        <v>-5.3</v>
      </c>
      <c r="F50" s="16">
        <f>IF(AND('DB10 - corregido'!F50="no practice",'DB10 - publicado'!F50="no practice"),0,'DB10 - corregido'!F50-'DB10 - publicado'!F50)</f>
        <v>0</v>
      </c>
      <c r="G50" s="2">
        <f>IF(AND('DB10 - corregido'!G50="no practice",'DB10 - publicado'!G50="no practice"),0,'DB10 - corregido'!G50-'DB10 - publicado'!G50)</f>
        <v>0</v>
      </c>
      <c r="H50" s="2">
        <f>IF(AND('DB10 - corregido'!H50="no practice",'DB10 - publicado'!H50="no practice"),0,ROUND('DB10 - corregido'!H50,1)-ROUND('DB10 - publicado'!H50,1))</f>
        <v>0</v>
      </c>
      <c r="I50" s="16">
        <f>IF(AND('DB10 - corregido'!I50="no practice",'DB10 - publicado'!I50="no practice"),0,'DB10 - corregido'!I50-'DB10 - publicado'!I50)</f>
        <v>0</v>
      </c>
      <c r="J50" s="2">
        <f>IF(AND('DB10 - corregido'!J50="no practice",'DB10 - publicado'!J50="no practice"),0,'DB10 - corregido'!J50-'DB10 - publicado'!J50)</f>
        <v>0</v>
      </c>
      <c r="K50" s="2">
        <f>IF(AND('DB10 - corregido'!K50="no practice",'DB10 - publicado'!K50="no practice"),0,ROUND('DB10 - corregido'!K50,1)-ROUND('DB10 - publicado'!K50,1))</f>
        <v>0</v>
      </c>
      <c r="L50" s="16">
        <f>+'DB10 - corregido'!L50-'DB10 - publicado'!L50</f>
        <v>0</v>
      </c>
      <c r="M50" s="2">
        <f>+'DB10 - corregido'!M50-'DB10 - publicado'!M50</f>
        <v>0</v>
      </c>
      <c r="N50" s="2">
        <f>+'DB10 - corregido'!N50-'DB10 - publicado'!N50</f>
        <v>0</v>
      </c>
      <c r="O50" s="2">
        <f>+'DB10 - corregido'!O50-'DB10 - publicado'!O50</f>
        <v>0</v>
      </c>
      <c r="P50" s="2">
        <f>+'DB10 - corregido'!P50-'DB10 - publicado'!P50</f>
        <v>0</v>
      </c>
      <c r="Q50" s="16">
        <f>+'DB10 - corregido'!Q50-'DB10 - publicado'!Q50</f>
        <v>0</v>
      </c>
      <c r="R50" s="2">
        <f>+'DB10 - corregido'!R50-'DB10 - publicado'!R50</f>
        <v>0</v>
      </c>
      <c r="S50" s="2">
        <f>+'DB10 - corregido'!S50-'DB10 - publicado'!S50</f>
        <v>0</v>
      </c>
      <c r="T50" s="2">
        <f>+'DB10 - corregido'!T50-'DB10 - publicado'!T50</f>
        <v>0</v>
      </c>
      <c r="U50" s="16">
        <f>+'DB10 - corregido'!U50-'DB10 - publicado'!U50</f>
        <v>0</v>
      </c>
      <c r="V50" s="2">
        <f>+'DB10 - corregido'!V50-'DB10 - publicado'!V50</f>
        <v>0</v>
      </c>
      <c r="W50" s="2">
        <f>+ROUND('DB10 - corregido'!W50,1)-ROUND('DB10 - publicado'!W50,1)</f>
        <v>0</v>
      </c>
      <c r="X50" s="16">
        <f>+'DB10 - corregido'!X50-'DB10 - publicado'!X50</f>
        <v>0</v>
      </c>
      <c r="Y50" s="2">
        <f>+'DB10 - corregido'!Y50-'DB10 - publicado'!Y50</f>
        <v>0</v>
      </c>
      <c r="Z50" s="2">
        <f>+'DB10 - corregido'!Z50-'DB10 - publicado'!Z50</f>
        <v>0</v>
      </c>
      <c r="AA50" s="2">
        <f>+'DB10 - corregido'!AA50-'DB10 - publicado'!AA50</f>
        <v>0</v>
      </c>
      <c r="AB50" s="2">
        <f>+'DB10 - corregido'!AB50-'DB10 - publicado'!AB50</f>
        <v>0</v>
      </c>
      <c r="AC50" s="2">
        <f>+'DB10 - corregido'!AC50-'DB10 - publicado'!AC50</f>
        <v>0</v>
      </c>
      <c r="AD50" s="16">
        <f>+'DB10 - corregido'!AD50-'DB10 - publicado'!AD50</f>
        <v>0</v>
      </c>
      <c r="AE50" s="2">
        <f>+'DB10 - corregido'!AE50-'DB10 - publicado'!AE50</f>
        <v>0</v>
      </c>
      <c r="AF50" s="2">
        <f>+'DB10 - corregido'!AF50-'DB10 - publicado'!AF50</f>
        <v>0</v>
      </c>
      <c r="AG50" s="17">
        <f>IF(AND('DB10 - corregido'!AG50="no practice",'DB10 - publicado'!AG50="no practice"),0,'DB10 - corregido'!AG50-'DB10 - publicado'!AG50)</f>
        <v>0</v>
      </c>
      <c r="AH50" s="14">
        <f>IF(AND('DB10 - corregido'!AH50="no practice",'DB10 - publicado'!AH50="no practice"),0,'DB10 - corregido'!AH50-'DB10 - publicado'!AH50)</f>
        <v>0</v>
      </c>
      <c r="AI50" s="18">
        <f>+'DB10 - corregido'!AI50-'DB10 - publicado'!AI50</f>
        <v>0</v>
      </c>
      <c r="AK50" s="8">
        <v>0</v>
      </c>
    </row>
    <row r="51" spans="1:37" s="8" customFormat="1" ht="15">
      <c r="A51" s="61" t="s">
        <v>113</v>
      </c>
      <c r="B51" s="15">
        <f>+'DB10 - corregido'!B51-'DB10 - publicado'!B51</f>
        <v>0</v>
      </c>
      <c r="C51" s="15">
        <f>+'DB10 - corregido'!C51-'DB10 - publicado'!C51</f>
        <v>0</v>
      </c>
      <c r="D51" s="15">
        <f>+ROUND('DB10 - corregido'!D51,1)-ROUND('DB10 - publicado'!D51,1)</f>
        <v>0</v>
      </c>
      <c r="E51" s="15">
        <f>+ROUND('DB10 - corregido'!E51,1)-ROUND('DB10 - publicado'!E51,1)</f>
        <v>0</v>
      </c>
      <c r="F51" s="16">
        <f>IF(AND('DB10 - corregido'!F51="no practice",'DB10 - publicado'!F51="no practice"),0,'DB10 - corregido'!F51-'DB10 - publicado'!F51)</f>
        <v>0</v>
      </c>
      <c r="G51" s="2">
        <f>IF(AND('DB10 - corregido'!G51="no practice",'DB10 - publicado'!G51="no practice"),0,'DB10 - corregido'!G51-'DB10 - publicado'!G51)</f>
        <v>0</v>
      </c>
      <c r="H51" s="2">
        <f>IF(AND('DB10 - corregido'!H51="no practice",'DB10 - publicado'!H51="no practice"),0,ROUND('DB10 - corregido'!H51,1)-ROUND('DB10 - publicado'!H51,1))</f>
        <v>0</v>
      </c>
      <c r="I51" s="16">
        <f>IF(AND('DB10 - corregido'!I51="no practice",'DB10 - publicado'!I51="no practice"),0,'DB10 - corregido'!I51-'DB10 - publicado'!I51)</f>
        <v>0</v>
      </c>
      <c r="J51" s="2">
        <f>IF(AND('DB10 - corregido'!J51="no practice",'DB10 - publicado'!J51="no practice"),0,'DB10 - corregido'!J51-'DB10 - publicado'!J51)</f>
        <v>0</v>
      </c>
      <c r="K51" s="2">
        <f>IF(AND('DB10 - corregido'!K51="no practice",'DB10 - publicado'!K51="no practice"),0,ROUND('DB10 - corregido'!K51,1)-ROUND('DB10 - publicado'!K51,1))</f>
        <v>0</v>
      </c>
      <c r="L51" s="16">
        <f>+'DB10 - corregido'!L51-'DB10 - publicado'!L51</f>
        <v>0</v>
      </c>
      <c r="M51" s="2">
        <f>+'DB10 - corregido'!M51-'DB10 - publicado'!M51</f>
        <v>0</v>
      </c>
      <c r="N51" s="2">
        <f>+'DB10 - corregido'!N51-'DB10 - publicado'!N51</f>
        <v>0</v>
      </c>
      <c r="O51" s="2">
        <f>+'DB10 - corregido'!O51-'DB10 - publicado'!O51</f>
        <v>0</v>
      </c>
      <c r="P51" s="2">
        <f>+'DB10 - corregido'!P51-'DB10 - publicado'!P51</f>
        <v>0</v>
      </c>
      <c r="Q51" s="16">
        <f>+'DB10 - corregido'!Q51-'DB10 - publicado'!Q51</f>
        <v>0</v>
      </c>
      <c r="R51" s="2">
        <f>+'DB10 - corregido'!R51-'DB10 - publicado'!R51</f>
        <v>0</v>
      </c>
      <c r="S51" s="2">
        <f>+'DB10 - corregido'!S51-'DB10 - publicado'!S51</f>
        <v>0</v>
      </c>
      <c r="T51" s="2">
        <f>+'DB10 - corregido'!T51-'DB10 - publicado'!T51</f>
        <v>0</v>
      </c>
      <c r="U51" s="16">
        <f>+'DB10 - corregido'!U51-'DB10 - publicado'!U51</f>
        <v>0</v>
      </c>
      <c r="V51" s="2">
        <f>+'DB10 - corregido'!V51-'DB10 - publicado'!V51</f>
        <v>0</v>
      </c>
      <c r="W51" s="2">
        <f>+ROUND('DB10 - corregido'!W51,1)-ROUND('DB10 - publicado'!W51,1)</f>
        <v>0</v>
      </c>
      <c r="X51" s="16">
        <f>+'DB10 - corregido'!X51-'DB10 - publicado'!X51</f>
        <v>0</v>
      </c>
      <c r="Y51" s="2">
        <f>+'DB10 - corregido'!Y51-'DB10 - publicado'!Y51</f>
        <v>0</v>
      </c>
      <c r="Z51" s="2">
        <f>+'DB10 - corregido'!Z51-'DB10 - publicado'!Z51</f>
        <v>0</v>
      </c>
      <c r="AA51" s="2">
        <f>+'DB10 - corregido'!AA51-'DB10 - publicado'!AA51</f>
        <v>0</v>
      </c>
      <c r="AB51" s="2">
        <f>+'DB10 - corregido'!AB51-'DB10 - publicado'!AB51</f>
        <v>0</v>
      </c>
      <c r="AC51" s="2">
        <f>+'DB10 - corregido'!AC51-'DB10 - publicado'!AC51</f>
        <v>0</v>
      </c>
      <c r="AD51" s="16">
        <f>+'DB10 - corregido'!AD51-'DB10 - publicado'!AD51</f>
        <v>0</v>
      </c>
      <c r="AE51" s="2">
        <f>+'DB10 - corregido'!AE51-'DB10 - publicado'!AE51</f>
        <v>0</v>
      </c>
      <c r="AF51" s="2">
        <f>+'DB10 - corregido'!AF51-'DB10 - publicado'!AF51</f>
        <v>0</v>
      </c>
      <c r="AG51" s="17">
        <f>IF(AND('DB10 - corregido'!AG51="no practice",'DB10 - publicado'!AG51="no practice"),0,'DB10 - corregido'!AG51-'DB10 - publicado'!AG51)</f>
        <v>0</v>
      </c>
      <c r="AH51" s="14">
        <f>IF(AND('DB10 - corregido'!AH51="no practice",'DB10 - publicado'!AH51="no practice"),0,'DB10 - corregido'!AH51-'DB10 - publicado'!AH51)</f>
        <v>0</v>
      </c>
      <c r="AI51" s="18">
        <f>+'DB10 - corregido'!AI51-'DB10 - publicado'!AI51</f>
        <v>0</v>
      </c>
      <c r="AK51" s="8">
        <v>0</v>
      </c>
    </row>
    <row r="52" spans="1:37" s="8" customFormat="1" ht="15">
      <c r="A52" s="61" t="s">
        <v>26</v>
      </c>
      <c r="B52" s="15">
        <f>+'DB10 - corregido'!B52-'DB10 - publicado'!B52</f>
        <v>0</v>
      </c>
      <c r="C52" s="15">
        <f>+'DB10 - corregido'!C52-'DB10 - publicado'!C52</f>
        <v>0</v>
      </c>
      <c r="D52" s="15">
        <f>+ROUND('DB10 - corregido'!D52,1)-ROUND('DB10 - publicado'!D52,1)</f>
        <v>0</v>
      </c>
      <c r="E52" s="15">
        <f>+ROUND('DB10 - corregido'!E52,1)-ROUND('DB10 - publicado'!E52,1)</f>
        <v>0</v>
      </c>
      <c r="F52" s="16">
        <f>IF(AND('DB10 - corregido'!F52="no practice",'DB10 - publicado'!F52="no practice"),0,'DB10 - corregido'!F52-'DB10 - publicado'!F52)</f>
        <v>0</v>
      </c>
      <c r="G52" s="2">
        <f>IF(AND('DB10 - corregido'!G52="no practice",'DB10 - publicado'!G52="no practice"),0,'DB10 - corregido'!G52-'DB10 - publicado'!G52)</f>
        <v>0</v>
      </c>
      <c r="H52" s="2">
        <f>IF(AND('DB10 - corregido'!H52="no practice",'DB10 - publicado'!H52="no practice"),0,ROUND('DB10 - corregido'!H52,1)-ROUND('DB10 - publicado'!H52,1))</f>
        <v>0</v>
      </c>
      <c r="I52" s="16">
        <f>IF(AND('DB10 - corregido'!I52="no practice",'DB10 - publicado'!I52="no practice"),0,'DB10 - corregido'!I52-'DB10 - publicado'!I52)</f>
        <v>0</v>
      </c>
      <c r="J52" s="2">
        <f>IF(AND('DB10 - corregido'!J52="no practice",'DB10 - publicado'!J52="no practice"),0,'DB10 - corregido'!J52-'DB10 - publicado'!J52)</f>
        <v>0</v>
      </c>
      <c r="K52" s="2">
        <f>IF(AND('DB10 - corregido'!K52="no practice",'DB10 - publicado'!K52="no practice"),0,ROUND('DB10 - corregido'!K52,1)-ROUND('DB10 - publicado'!K52,1))</f>
        <v>0</v>
      </c>
      <c r="L52" s="16">
        <f>+'DB10 - corregido'!L52-'DB10 - publicado'!L52</f>
        <v>0</v>
      </c>
      <c r="M52" s="2">
        <f>+'DB10 - corregido'!M52-'DB10 - publicado'!M52</f>
        <v>0</v>
      </c>
      <c r="N52" s="2">
        <f>+'DB10 - corregido'!N52-'DB10 - publicado'!N52</f>
        <v>0</v>
      </c>
      <c r="O52" s="2">
        <f>+'DB10 - corregido'!O52-'DB10 - publicado'!O52</f>
        <v>0</v>
      </c>
      <c r="P52" s="2">
        <f>+'DB10 - corregido'!P52-'DB10 - publicado'!P52</f>
        <v>0</v>
      </c>
      <c r="Q52" s="16">
        <f>+'DB10 - corregido'!Q52-'DB10 - publicado'!Q52</f>
        <v>0</v>
      </c>
      <c r="R52" s="2">
        <f>+'DB10 - corregido'!R52-'DB10 - publicado'!R52</f>
        <v>0</v>
      </c>
      <c r="S52" s="2">
        <f>+'DB10 - corregido'!S52-'DB10 - publicado'!S52</f>
        <v>0</v>
      </c>
      <c r="T52" s="2">
        <f>+'DB10 - corregido'!T52-'DB10 - publicado'!T52</f>
        <v>0</v>
      </c>
      <c r="U52" s="16">
        <f>+'DB10 - corregido'!U52-'DB10 - publicado'!U52</f>
        <v>0</v>
      </c>
      <c r="V52" s="2">
        <f>+'DB10 - corregido'!V52-'DB10 - publicado'!V52</f>
        <v>0</v>
      </c>
      <c r="W52" s="2">
        <f>+ROUND('DB10 - corregido'!W52,1)-ROUND('DB10 - publicado'!W52,1)</f>
        <v>0</v>
      </c>
      <c r="X52" s="16">
        <f>+'DB10 - corregido'!X52-'DB10 - publicado'!X52</f>
        <v>0</v>
      </c>
      <c r="Y52" s="2">
        <f>+'DB10 - corregido'!Y52-'DB10 - publicado'!Y52</f>
        <v>0</v>
      </c>
      <c r="Z52" s="2">
        <f>+'DB10 - corregido'!Z52-'DB10 - publicado'!Z52</f>
        <v>0</v>
      </c>
      <c r="AA52" s="2">
        <f>+'DB10 - corregido'!AA52-'DB10 - publicado'!AA52</f>
        <v>0</v>
      </c>
      <c r="AB52" s="2">
        <f>+'DB10 - corregido'!AB52-'DB10 - publicado'!AB52</f>
        <v>0</v>
      </c>
      <c r="AC52" s="2">
        <f>+'DB10 - corregido'!AC52-'DB10 - publicado'!AC52</f>
        <v>0</v>
      </c>
      <c r="AD52" s="16">
        <f>+'DB10 - corregido'!AD52-'DB10 - publicado'!AD52</f>
        <v>0</v>
      </c>
      <c r="AE52" s="2">
        <f>+'DB10 - corregido'!AE52-'DB10 - publicado'!AE52</f>
        <v>0</v>
      </c>
      <c r="AF52" s="2">
        <f>+'DB10 - corregido'!AF52-'DB10 - publicado'!AF52</f>
        <v>0</v>
      </c>
      <c r="AG52" s="17">
        <f>IF(AND('DB10 - corregido'!AG52="no practice",'DB10 - publicado'!AG52="no practice"),0,'DB10 - corregido'!AG52-'DB10 - publicado'!AG52)</f>
        <v>0</v>
      </c>
      <c r="AH52" s="14">
        <f>IF(AND('DB10 - corregido'!AH52="no practice",'DB10 - publicado'!AH52="no practice"),0,'DB10 - corregido'!AH52-'DB10 - publicado'!AH52)</f>
        <v>0</v>
      </c>
      <c r="AI52" s="18">
        <f>+'DB10 - corregido'!AI52-'DB10 - publicado'!AI52</f>
        <v>0</v>
      </c>
      <c r="AK52" s="8">
        <v>0</v>
      </c>
    </row>
    <row r="53" spans="1:37" s="8" customFormat="1" ht="15">
      <c r="A53" s="61" t="s">
        <v>114</v>
      </c>
      <c r="B53" s="15">
        <f>+'DB10 - corregido'!B53-'DB10 - publicado'!B53</f>
        <v>0</v>
      </c>
      <c r="C53" s="15">
        <f>+'DB10 - corregido'!C53-'DB10 - publicado'!C53</f>
        <v>0</v>
      </c>
      <c r="D53" s="15">
        <f>+ROUND('DB10 - corregido'!D53,1)-ROUND('DB10 - publicado'!D53,1)</f>
        <v>0</v>
      </c>
      <c r="E53" s="15">
        <f>+ROUND('DB10 - corregido'!E53,1)-ROUND('DB10 - publicado'!E53,1)</f>
        <v>0</v>
      </c>
      <c r="F53" s="16">
        <f>IF(AND('DB10 - corregido'!F53="no practice",'DB10 - publicado'!F53="no practice"),0,'DB10 - corregido'!F53-'DB10 - publicado'!F53)</f>
        <v>0</v>
      </c>
      <c r="G53" s="2">
        <f>IF(AND('DB10 - corregido'!G53="no practice",'DB10 - publicado'!G53="no practice"),0,'DB10 - corregido'!G53-'DB10 - publicado'!G53)</f>
        <v>0</v>
      </c>
      <c r="H53" s="2">
        <f>IF(AND('DB10 - corregido'!H53="no practice",'DB10 - publicado'!H53="no practice"),0,ROUND('DB10 - corregido'!H53,1)-ROUND('DB10 - publicado'!H53,1))</f>
        <v>0</v>
      </c>
      <c r="I53" s="16">
        <f>IF(AND('DB10 - corregido'!I53="no practice",'DB10 - publicado'!I53="no practice"),0,'DB10 - corregido'!I53-'DB10 - publicado'!I53)</f>
        <v>0</v>
      </c>
      <c r="J53" s="2">
        <f>IF(AND('DB10 - corregido'!J53="no practice",'DB10 - publicado'!J53="no practice"),0,'DB10 - corregido'!J53-'DB10 - publicado'!J53)</f>
        <v>0</v>
      </c>
      <c r="K53" s="2">
        <f>IF(AND('DB10 - corregido'!K53="no practice",'DB10 - publicado'!K53="no practice"),0,ROUND('DB10 - corregido'!K53,1)-ROUND('DB10 - publicado'!K53,1))</f>
        <v>0</v>
      </c>
      <c r="L53" s="16">
        <f>+'DB10 - corregido'!L53-'DB10 - publicado'!L53</f>
        <v>0</v>
      </c>
      <c r="M53" s="2">
        <f>+'DB10 - corregido'!M53-'DB10 - publicado'!M53</f>
        <v>0</v>
      </c>
      <c r="N53" s="2">
        <f>+'DB10 - corregido'!N53-'DB10 - publicado'!N53</f>
        <v>0</v>
      </c>
      <c r="O53" s="2">
        <f>+'DB10 - corregido'!O53-'DB10 - publicado'!O53</f>
        <v>0</v>
      </c>
      <c r="P53" s="2">
        <f>+'DB10 - corregido'!P53-'DB10 - publicado'!P53</f>
        <v>0</v>
      </c>
      <c r="Q53" s="16">
        <f>+'DB10 - corregido'!Q53-'DB10 - publicado'!Q53</f>
        <v>0</v>
      </c>
      <c r="R53" s="2">
        <f>+'DB10 - corregido'!R53-'DB10 - publicado'!R53</f>
        <v>0</v>
      </c>
      <c r="S53" s="2">
        <f>+'DB10 - corregido'!S53-'DB10 - publicado'!S53</f>
        <v>0</v>
      </c>
      <c r="T53" s="2">
        <f>+'DB10 - corregido'!T53-'DB10 - publicado'!T53</f>
        <v>0</v>
      </c>
      <c r="U53" s="16">
        <f>+'DB10 - corregido'!U53-'DB10 - publicado'!U53</f>
        <v>0</v>
      </c>
      <c r="V53" s="2">
        <f>+'DB10 - corregido'!V53-'DB10 - publicado'!V53</f>
        <v>196</v>
      </c>
      <c r="W53" s="2">
        <f>+ROUND('DB10 - corregido'!W53,1)-ROUND('DB10 - publicado'!W53,1)</f>
        <v>0</v>
      </c>
      <c r="X53" s="16">
        <f>+'DB10 - corregido'!X53-'DB10 - publicado'!X53</f>
        <v>0</v>
      </c>
      <c r="Y53" s="2">
        <f>+'DB10 - corregido'!Y53-'DB10 - publicado'!Y53</f>
        <v>0</v>
      </c>
      <c r="Z53" s="2">
        <f>+'DB10 - corregido'!Z53-'DB10 - publicado'!Z53</f>
        <v>0</v>
      </c>
      <c r="AA53" s="2">
        <f>+'DB10 - corregido'!AA53-'DB10 - publicado'!AA53</f>
        <v>0</v>
      </c>
      <c r="AB53" s="2">
        <f>+'DB10 - corregido'!AB53-'DB10 - publicado'!AB53</f>
        <v>0</v>
      </c>
      <c r="AC53" s="2">
        <f>+'DB10 - corregido'!AC53-'DB10 - publicado'!AC53</f>
        <v>0</v>
      </c>
      <c r="AD53" s="16">
        <f>+'DB10 - corregido'!AD53-'DB10 - publicado'!AD53</f>
        <v>0</v>
      </c>
      <c r="AE53" s="2">
        <f>+'DB10 - corregido'!AE53-'DB10 - publicado'!AE53</f>
        <v>0</v>
      </c>
      <c r="AF53" s="2">
        <f>+'DB10 - corregido'!AF53-'DB10 - publicado'!AF53</f>
        <v>0</v>
      </c>
      <c r="AG53" s="17">
        <f>IF(AND('DB10 - corregido'!AG53="no practice",'DB10 - publicado'!AG53="no practice"),0,'DB10 - corregido'!AG53-'DB10 - publicado'!AG53)</f>
        <v>0</v>
      </c>
      <c r="AH53" s="14">
        <f>IF(AND('DB10 - corregido'!AH53="no practice",'DB10 - publicado'!AH53="no practice"),0,'DB10 - corregido'!AH53-'DB10 - publicado'!AH53)</f>
        <v>0</v>
      </c>
      <c r="AI53" s="18">
        <f>+'DB10 - corregido'!AI53-'DB10 - publicado'!AI53</f>
        <v>0</v>
      </c>
      <c r="AK53" s="8">
        <v>0</v>
      </c>
    </row>
    <row r="54" spans="1:37" s="8" customFormat="1" ht="15">
      <c r="A54" s="61" t="s">
        <v>27</v>
      </c>
      <c r="B54" s="15">
        <f>+'DB10 - corregido'!B54-'DB10 - publicado'!B54</f>
        <v>0</v>
      </c>
      <c r="C54" s="15">
        <f>+'DB10 - corregido'!C54-'DB10 - publicado'!C54</f>
        <v>0</v>
      </c>
      <c r="D54" s="15">
        <f>+ROUND('DB10 - corregido'!D54,1)-ROUND('DB10 - publicado'!D54,1)</f>
        <v>0</v>
      </c>
      <c r="E54" s="15">
        <f>+ROUND('DB10 - corregido'!E54,1)-ROUND('DB10 - publicado'!E54,1)</f>
        <v>0</v>
      </c>
      <c r="F54" s="16">
        <f>IF(AND('DB10 - corregido'!F54="no practice",'DB10 - publicado'!F54="no practice"),0,'DB10 - corregido'!F54-'DB10 - publicado'!F54)</f>
        <v>0</v>
      </c>
      <c r="G54" s="2">
        <f>IF(AND('DB10 - corregido'!G54="no practice",'DB10 - publicado'!G54="no practice"),0,'DB10 - corregido'!G54-'DB10 - publicado'!G54)</f>
        <v>0</v>
      </c>
      <c r="H54" s="2">
        <f>IF(AND('DB10 - corregido'!H54="no practice",'DB10 - publicado'!H54="no practice"),0,ROUND('DB10 - corregido'!H54,1)-ROUND('DB10 - publicado'!H54,1))</f>
        <v>0</v>
      </c>
      <c r="I54" s="16">
        <f>IF(AND('DB10 - corregido'!I54="no practice",'DB10 - publicado'!I54="no practice"),0,'DB10 - corregido'!I54-'DB10 - publicado'!I54)</f>
        <v>-1</v>
      </c>
      <c r="J54" s="2">
        <f>IF(AND('DB10 - corregido'!J54="no practice",'DB10 - publicado'!J54="no practice"),0,'DB10 - corregido'!J54-'DB10 - publicado'!J54)</f>
        <v>-23</v>
      </c>
      <c r="K54" s="2">
        <f>IF(AND('DB10 - corregido'!K54="no practice",'DB10 - publicado'!K54="no practice"),0,ROUND('DB10 - corregido'!K54,1)-ROUND('DB10 - publicado'!K54,1))</f>
        <v>3.8999999999999995</v>
      </c>
      <c r="L54" s="16">
        <f>+'DB10 - corregido'!L54-'DB10 - publicado'!L54</f>
        <v>0</v>
      </c>
      <c r="M54" s="2">
        <f>+'DB10 - corregido'!M54-'DB10 - publicado'!M54</f>
        <v>0</v>
      </c>
      <c r="N54" s="2">
        <f>+'DB10 - corregido'!N54-'DB10 - publicado'!N54</f>
        <v>0</v>
      </c>
      <c r="O54" s="2">
        <f>+'DB10 - corregido'!O54-'DB10 - publicado'!O54</f>
        <v>0</v>
      </c>
      <c r="P54" s="2">
        <f>+'DB10 - corregido'!P54-'DB10 - publicado'!P54</f>
        <v>0</v>
      </c>
      <c r="Q54" s="16">
        <f>+'DB10 - corregido'!Q54-'DB10 - publicado'!Q54</f>
        <v>0</v>
      </c>
      <c r="R54" s="2">
        <f>+'DB10 - corregido'!R54-'DB10 - publicado'!R54</f>
        <v>0</v>
      </c>
      <c r="S54" s="2">
        <f>+'DB10 - corregido'!S54-'DB10 - publicado'!S54</f>
        <v>0</v>
      </c>
      <c r="T54" s="2">
        <f>+'DB10 - corregido'!T54-'DB10 - publicado'!T54</f>
        <v>0</v>
      </c>
      <c r="U54" s="16">
        <f>+'DB10 - corregido'!U54-'DB10 - publicado'!U54</f>
        <v>0</v>
      </c>
      <c r="V54" s="2">
        <f>+'DB10 - corregido'!V54-'DB10 - publicado'!V54</f>
        <v>0</v>
      </c>
      <c r="W54" s="2">
        <f>+ROUND('DB10 - corregido'!W54,1)-ROUND('DB10 - publicado'!W54,1)</f>
        <v>0</v>
      </c>
      <c r="X54" s="16">
        <f>+'DB10 - corregido'!X54-'DB10 - publicado'!X54</f>
        <v>0</v>
      </c>
      <c r="Y54" s="2">
        <f>+'DB10 - corregido'!Y54-'DB10 - publicado'!Y54</f>
        <v>0</v>
      </c>
      <c r="Z54" s="2">
        <f>+'DB10 - corregido'!Z54-'DB10 - publicado'!Z54</f>
        <v>0</v>
      </c>
      <c r="AA54" s="2">
        <f>+'DB10 - corregido'!AA54-'DB10 - publicado'!AA54</f>
        <v>0</v>
      </c>
      <c r="AB54" s="2">
        <f>+'DB10 - corregido'!AB54-'DB10 - publicado'!AB54</f>
        <v>0</v>
      </c>
      <c r="AC54" s="2">
        <f>+'DB10 - corregido'!AC54-'DB10 - publicado'!AC54</f>
        <v>0</v>
      </c>
      <c r="AD54" s="16">
        <f>+'DB10 - corregido'!AD54-'DB10 - publicado'!AD54</f>
        <v>0</v>
      </c>
      <c r="AE54" s="2">
        <f>+'DB10 - corregido'!AE54-'DB10 - publicado'!AE54</f>
        <v>0</v>
      </c>
      <c r="AF54" s="2">
        <f>+'DB10 - corregido'!AF54-'DB10 - publicado'!AF54</f>
        <v>0</v>
      </c>
      <c r="AG54" s="17">
        <f>IF(AND('DB10 - corregido'!AG54="no practice",'DB10 - publicado'!AG54="no practice"),0,'DB10 - corregido'!AG54-'DB10 - publicado'!AG54)</f>
        <v>0</v>
      </c>
      <c r="AH54" s="14">
        <f>IF(AND('DB10 - corregido'!AH54="no practice",'DB10 - publicado'!AH54="no practice"),0,'DB10 - corregido'!AH54-'DB10 - publicado'!AH54)</f>
        <v>0</v>
      </c>
      <c r="AI54" s="18">
        <f>+'DB10 - corregido'!AI54-'DB10 - publicado'!AI54</f>
        <v>0</v>
      </c>
      <c r="AK54" s="8">
        <v>0</v>
      </c>
    </row>
    <row r="55" spans="1:37" s="8" customFormat="1" ht="15">
      <c r="A55" s="61" t="s">
        <v>28</v>
      </c>
      <c r="B55" s="15">
        <f>+'DB10 - corregido'!B55-'DB10 - publicado'!B55</f>
        <v>0</v>
      </c>
      <c r="C55" s="15">
        <f>+'DB10 - corregido'!C55-'DB10 - publicado'!C55</f>
        <v>0</v>
      </c>
      <c r="D55" s="15">
        <f>+ROUND('DB10 - corregido'!D55,1)-ROUND('DB10 - publicado'!D55,1)</f>
        <v>0</v>
      </c>
      <c r="E55" s="15">
        <f>+ROUND('DB10 - corregido'!E55,1)-ROUND('DB10 - publicado'!E55,1)</f>
        <v>0</v>
      </c>
      <c r="F55" s="16">
        <f>IF(AND('DB10 - corregido'!F55="no practice",'DB10 - publicado'!F55="no practice"),0,'DB10 - corregido'!F55-'DB10 - publicado'!F55)</f>
        <v>0</v>
      </c>
      <c r="G55" s="2">
        <f>IF(AND('DB10 - corregido'!G55="no practice",'DB10 - publicado'!G55="no practice"),0,'DB10 - corregido'!G55-'DB10 - publicado'!G55)</f>
        <v>0</v>
      </c>
      <c r="H55" s="2">
        <f>IF(AND('DB10 - corregido'!H55="no practice",'DB10 - publicado'!H55="no practice"),0,ROUND('DB10 - corregido'!H55,1)-ROUND('DB10 - publicado'!H55,1))</f>
        <v>0</v>
      </c>
      <c r="I55" s="16">
        <f>IF(AND('DB10 - corregido'!I55="no practice",'DB10 - publicado'!I55="no practice"),0,'DB10 - corregido'!I55-'DB10 - publicado'!I55)</f>
        <v>0</v>
      </c>
      <c r="J55" s="2">
        <f>IF(AND('DB10 - corregido'!J55="no practice",'DB10 - publicado'!J55="no practice"),0,'DB10 - corregido'!J55-'DB10 - publicado'!J55)</f>
        <v>0</v>
      </c>
      <c r="K55" s="2">
        <f>IF(AND('DB10 - corregido'!K55="no practice",'DB10 - publicado'!K55="no practice"),0,ROUND('DB10 - corregido'!K55,1)-ROUND('DB10 - publicado'!K55,1))</f>
        <v>0</v>
      </c>
      <c r="L55" s="16">
        <f>+'DB10 - corregido'!L55-'DB10 - publicado'!L55</f>
        <v>0</v>
      </c>
      <c r="M55" s="2">
        <f>+'DB10 - corregido'!M55-'DB10 - publicado'!M55</f>
        <v>0</v>
      </c>
      <c r="N55" s="2">
        <f>+'DB10 - corregido'!N55-'DB10 - publicado'!N55</f>
        <v>0</v>
      </c>
      <c r="O55" s="2">
        <f>+'DB10 - corregido'!O55-'DB10 - publicado'!O55</f>
        <v>0</v>
      </c>
      <c r="P55" s="2">
        <f>+'DB10 - corregido'!P55-'DB10 - publicado'!P55</f>
        <v>0</v>
      </c>
      <c r="Q55" s="16">
        <f>+'DB10 - corregido'!Q55-'DB10 - publicado'!Q55</f>
        <v>0</v>
      </c>
      <c r="R55" s="2">
        <f>+'DB10 - corregido'!R55-'DB10 - publicado'!R55</f>
        <v>0</v>
      </c>
      <c r="S55" s="2">
        <f>+'DB10 - corregido'!S55-'DB10 - publicado'!S55</f>
        <v>0</v>
      </c>
      <c r="T55" s="2">
        <f>+'DB10 - corregido'!T55-'DB10 - publicado'!T55</f>
        <v>0</v>
      </c>
      <c r="U55" s="16">
        <f>+'DB10 - corregido'!U55-'DB10 - publicado'!U55</f>
        <v>-3</v>
      </c>
      <c r="V55" s="2">
        <f>+'DB10 - corregido'!V55-'DB10 - publicado'!V55</f>
        <v>0</v>
      </c>
      <c r="W55" s="2">
        <f>+ROUND('DB10 - corregido'!W55,1)-ROUND('DB10 - publicado'!W55,1)</f>
        <v>0</v>
      </c>
      <c r="X55" s="16">
        <f>+'DB10 - corregido'!X55-'DB10 - publicado'!X55</f>
        <v>0</v>
      </c>
      <c r="Y55" s="2">
        <f>+'DB10 - corregido'!Y55-'DB10 - publicado'!Y55</f>
        <v>0</v>
      </c>
      <c r="Z55" s="2">
        <f>+'DB10 - corregido'!Z55-'DB10 - publicado'!Z55</f>
        <v>0</v>
      </c>
      <c r="AA55" s="2">
        <f>+'DB10 - corregido'!AA55-'DB10 - publicado'!AA55</f>
        <v>0</v>
      </c>
      <c r="AB55" s="2">
        <f>+'DB10 - corregido'!AB55-'DB10 - publicado'!AB55</f>
        <v>0</v>
      </c>
      <c r="AC55" s="2">
        <f>+'DB10 - corregido'!AC55-'DB10 - publicado'!AC55</f>
        <v>0</v>
      </c>
      <c r="AD55" s="16">
        <f>+'DB10 - corregido'!AD55-'DB10 - publicado'!AD55</f>
        <v>0</v>
      </c>
      <c r="AE55" s="2">
        <f>+'DB10 - corregido'!AE55-'DB10 - publicado'!AE55</f>
        <v>0</v>
      </c>
      <c r="AF55" s="2">
        <f>+'DB10 - corregido'!AF55-'DB10 - publicado'!AF55</f>
        <v>0</v>
      </c>
      <c r="AG55" s="17">
        <f>IF(AND('DB10 - corregido'!AG55="no practice",'DB10 - publicado'!AG55="no practice"),0,'DB10 - corregido'!AG55-'DB10 - publicado'!AG55)</f>
        <v>0</v>
      </c>
      <c r="AH55" s="14">
        <f>IF(AND('DB10 - corregido'!AH55="no practice",'DB10 - publicado'!AH55="no practice"),0,'DB10 - corregido'!AH55-'DB10 - publicado'!AH55)</f>
        <v>0</v>
      </c>
      <c r="AI55" s="18">
        <f>+'DB10 - corregido'!AI55-'DB10 - publicado'!AI55</f>
        <v>0</v>
      </c>
      <c r="AK55" s="8">
        <v>0</v>
      </c>
    </row>
    <row r="56" spans="1:37" s="8" customFormat="1" ht="15">
      <c r="A56" s="61" t="s">
        <v>115</v>
      </c>
      <c r="B56" s="15">
        <f>+'DB10 - corregido'!B56-'DB10 - publicado'!B56</f>
        <v>0</v>
      </c>
      <c r="C56" s="15">
        <f>+'DB10 - corregido'!C56-'DB10 - publicado'!C56</f>
        <v>0</v>
      </c>
      <c r="D56" s="15">
        <f>+ROUND('DB10 - corregido'!D56,1)-ROUND('DB10 - publicado'!D56,1)</f>
        <v>0</v>
      </c>
      <c r="E56" s="15">
        <f>+ROUND('DB10 - corregido'!E56,1)-ROUND('DB10 - publicado'!E56,1)</f>
        <v>0</v>
      </c>
      <c r="F56" s="16">
        <f>IF(AND('DB10 - corregido'!F56="no practice",'DB10 - publicado'!F56="no practice"),0,'DB10 - corregido'!F56-'DB10 - publicado'!F56)</f>
        <v>0</v>
      </c>
      <c r="G56" s="2">
        <f>IF(AND('DB10 - corregido'!G56="no practice",'DB10 - publicado'!G56="no practice"),0,'DB10 - corregido'!G56-'DB10 - publicado'!G56)</f>
        <v>0</v>
      </c>
      <c r="H56" s="2">
        <f>IF(AND('DB10 - corregido'!H56="no practice",'DB10 - publicado'!H56="no practice"),0,ROUND('DB10 - corregido'!H56,1)-ROUND('DB10 - publicado'!H56,1))</f>
        <v>0</v>
      </c>
      <c r="I56" s="16">
        <f>IF(AND('DB10 - corregido'!I56="no practice",'DB10 - publicado'!I56="no practice"),0,'DB10 - corregido'!I56-'DB10 - publicado'!I56)</f>
        <v>0</v>
      </c>
      <c r="J56" s="2">
        <f>IF(AND('DB10 - corregido'!J56="no practice",'DB10 - publicado'!J56="no practice"),0,'DB10 - corregido'!J56-'DB10 - publicado'!J56)</f>
        <v>0</v>
      </c>
      <c r="K56" s="2">
        <f>IF(AND('DB10 - corregido'!K56="no practice",'DB10 - publicado'!K56="no practice"),0,ROUND('DB10 - corregido'!K56,1)-ROUND('DB10 - publicado'!K56,1))</f>
        <v>0</v>
      </c>
      <c r="L56" s="16">
        <f>+'DB10 - corregido'!L56-'DB10 - publicado'!L56</f>
        <v>0</v>
      </c>
      <c r="M56" s="2">
        <f>+'DB10 - corregido'!M56-'DB10 - publicado'!M56</f>
        <v>0</v>
      </c>
      <c r="N56" s="2">
        <f>+'DB10 - corregido'!N56-'DB10 - publicado'!N56</f>
        <v>0</v>
      </c>
      <c r="O56" s="2">
        <f>+'DB10 - corregido'!O56-'DB10 - publicado'!O56</f>
        <v>0</v>
      </c>
      <c r="P56" s="2">
        <f>+'DB10 - corregido'!P56-'DB10 - publicado'!P56</f>
        <v>0</v>
      </c>
      <c r="Q56" s="16">
        <f>+'DB10 - corregido'!Q56-'DB10 - publicado'!Q56</f>
        <v>0</v>
      </c>
      <c r="R56" s="2">
        <f>+'DB10 - corregido'!R56-'DB10 - publicado'!R56</f>
        <v>0</v>
      </c>
      <c r="S56" s="2">
        <f>+'DB10 - corregido'!S56-'DB10 - publicado'!S56</f>
        <v>0</v>
      </c>
      <c r="T56" s="2">
        <f>+'DB10 - corregido'!T56-'DB10 - publicado'!T56</f>
        <v>0</v>
      </c>
      <c r="U56" s="16">
        <f>+'DB10 - corregido'!U56-'DB10 - publicado'!U56</f>
        <v>0</v>
      </c>
      <c r="V56" s="2">
        <f>+'DB10 - corregido'!V56-'DB10 - publicado'!V56</f>
        <v>0</v>
      </c>
      <c r="W56" s="2">
        <f>+ROUND('DB10 - corregido'!W56,1)-ROUND('DB10 - publicado'!W56,1)</f>
        <v>0</v>
      </c>
      <c r="X56" s="16">
        <f>+'DB10 - corregido'!X56-'DB10 - publicado'!X56</f>
        <v>0</v>
      </c>
      <c r="Y56" s="2">
        <f>+'DB10 - corregido'!Y56-'DB10 - publicado'!Y56</f>
        <v>0</v>
      </c>
      <c r="Z56" s="2">
        <f>+'DB10 - corregido'!Z56-'DB10 - publicado'!Z56</f>
        <v>0</v>
      </c>
      <c r="AA56" s="2">
        <f>+'DB10 - corregido'!AA56-'DB10 - publicado'!AA56</f>
        <v>0</v>
      </c>
      <c r="AB56" s="2">
        <f>+'DB10 - corregido'!AB56-'DB10 - publicado'!AB56</f>
        <v>0</v>
      </c>
      <c r="AC56" s="2">
        <f>+'DB10 - corregido'!AC56-'DB10 - publicado'!AC56</f>
        <v>0</v>
      </c>
      <c r="AD56" s="16">
        <f>+'DB10 - corregido'!AD56-'DB10 - publicado'!AD56</f>
        <v>0</v>
      </c>
      <c r="AE56" s="2">
        <f>+'DB10 - corregido'!AE56-'DB10 - publicado'!AE56</f>
        <v>0</v>
      </c>
      <c r="AF56" s="2">
        <f>+'DB10 - corregido'!AF56-'DB10 - publicado'!AF56</f>
        <v>0</v>
      </c>
      <c r="AG56" s="17">
        <f>IF(AND('DB10 - corregido'!AG56="no practice",'DB10 - publicado'!AG56="no practice"),0,'DB10 - corregido'!AG56-'DB10 - publicado'!AG56)</f>
        <v>0</v>
      </c>
      <c r="AH56" s="14">
        <f>IF(AND('DB10 - corregido'!AH56="no practice",'DB10 - publicado'!AH56="no practice"),0,'DB10 - corregido'!AH56-'DB10 - publicado'!AH56)</f>
        <v>0</v>
      </c>
      <c r="AI56" s="18">
        <f>+'DB10 - corregido'!AI56-'DB10 - publicado'!AI56</f>
        <v>0</v>
      </c>
      <c r="AK56" s="8">
        <v>0</v>
      </c>
    </row>
    <row r="57" spans="1:37" s="8" customFormat="1" ht="15">
      <c r="A57" s="61" t="s">
        <v>29</v>
      </c>
      <c r="B57" s="15">
        <f>+'DB10 - corregido'!B57-'DB10 - publicado'!B57</f>
        <v>0</v>
      </c>
      <c r="C57" s="15">
        <f>+'DB10 - corregido'!C57-'DB10 - publicado'!C57</f>
        <v>0</v>
      </c>
      <c r="D57" s="15">
        <f>+ROUND('DB10 - corregido'!D57,1)-ROUND('DB10 - publicado'!D57,1)</f>
        <v>0</v>
      </c>
      <c r="E57" s="15">
        <f>+ROUND('DB10 - corregido'!E57,1)-ROUND('DB10 - publicado'!E57,1)</f>
        <v>0</v>
      </c>
      <c r="F57" s="16">
        <f>IF(AND('DB10 - corregido'!F57="no practice",'DB10 - publicado'!F57="no practice"),0,'DB10 - corregido'!F57-'DB10 - publicado'!F57)</f>
        <v>0</v>
      </c>
      <c r="G57" s="2">
        <f>IF(AND('DB10 - corregido'!G57="no practice",'DB10 - publicado'!G57="no practice"),0,'DB10 - corregido'!G57-'DB10 - publicado'!G57)</f>
        <v>0</v>
      </c>
      <c r="H57" s="2">
        <f>IF(AND('DB10 - corregido'!H57="no practice",'DB10 - publicado'!H57="no practice"),0,ROUND('DB10 - corregido'!H57,1)-ROUND('DB10 - publicado'!H57,1))</f>
        <v>0</v>
      </c>
      <c r="I57" s="16">
        <f>IF(AND('DB10 - corregido'!I57="no practice",'DB10 - publicado'!I57="no practice"),0,'DB10 - corregido'!I57-'DB10 - publicado'!I57)</f>
        <v>0</v>
      </c>
      <c r="J57" s="2">
        <f>IF(AND('DB10 - corregido'!J57="no practice",'DB10 - publicado'!J57="no practice"),0,'DB10 - corregido'!J57-'DB10 - publicado'!J57)</f>
        <v>0</v>
      </c>
      <c r="K57" s="2">
        <f>IF(AND('DB10 - corregido'!K57="no practice",'DB10 - publicado'!K57="no practice"),0,ROUND('DB10 - corregido'!K57,1)-ROUND('DB10 - publicado'!K57,1))</f>
        <v>0</v>
      </c>
      <c r="L57" s="16">
        <f>+'DB10 - corregido'!L57-'DB10 - publicado'!L57</f>
        <v>0</v>
      </c>
      <c r="M57" s="2">
        <f>+'DB10 - corregido'!M57-'DB10 - publicado'!M57</f>
        <v>0</v>
      </c>
      <c r="N57" s="2">
        <f>+'DB10 - corregido'!N57-'DB10 - publicado'!N57</f>
        <v>0</v>
      </c>
      <c r="O57" s="2">
        <f>+'DB10 - corregido'!O57-'DB10 - publicado'!O57</f>
        <v>0</v>
      </c>
      <c r="P57" s="2">
        <f>+'DB10 - corregido'!P57-'DB10 - publicado'!P57</f>
        <v>0</v>
      </c>
      <c r="Q57" s="16">
        <f>+'DB10 - corregido'!Q57-'DB10 - publicado'!Q57</f>
        <v>0</v>
      </c>
      <c r="R57" s="2">
        <f>+'DB10 - corregido'!R57-'DB10 - publicado'!R57</f>
        <v>0</v>
      </c>
      <c r="S57" s="2">
        <f>+'DB10 - corregido'!S57-'DB10 - publicado'!S57</f>
        <v>0</v>
      </c>
      <c r="T57" s="2">
        <f>+'DB10 - corregido'!T57-'DB10 - publicado'!T57</f>
        <v>0</v>
      </c>
      <c r="U57" s="16">
        <f>+'DB10 - corregido'!U57-'DB10 - publicado'!U57</f>
        <v>0</v>
      </c>
      <c r="V57" s="2">
        <f>+'DB10 - corregido'!V57-'DB10 - publicado'!V57</f>
        <v>0</v>
      </c>
      <c r="W57" s="2">
        <f>+ROUND('DB10 - corregido'!W57,1)-ROUND('DB10 - publicado'!W57,1)</f>
        <v>0</v>
      </c>
      <c r="X57" s="16">
        <f>+'DB10 - corregido'!X57-'DB10 - publicado'!X57</f>
        <v>-3</v>
      </c>
      <c r="Y57" s="2">
        <f>+'DB10 - corregido'!Y57-'DB10 - publicado'!Y57</f>
        <v>0</v>
      </c>
      <c r="Z57" s="2">
        <f>+'DB10 - corregido'!Z57-'DB10 - publicado'!Z57</f>
        <v>0</v>
      </c>
      <c r="AA57" s="2">
        <f>+'DB10 - corregido'!AA57-'DB10 - publicado'!AA57</f>
        <v>-3</v>
      </c>
      <c r="AB57" s="2">
        <f>+'DB10 - corregido'!AB57-'DB10 - publicado'!AB57</f>
        <v>0</v>
      </c>
      <c r="AC57" s="2">
        <f>+'DB10 - corregido'!AC57-'DB10 - publicado'!AC57</f>
        <v>0</v>
      </c>
      <c r="AD57" s="16">
        <f>+'DB10 - corregido'!AD57-'DB10 - publicado'!AD57</f>
        <v>0</v>
      </c>
      <c r="AE57" s="2">
        <f>+'DB10 - corregido'!AE57-'DB10 - publicado'!AE57</f>
        <v>0</v>
      </c>
      <c r="AF57" s="2">
        <f>+'DB10 - corregido'!AF57-'DB10 - publicado'!AF57</f>
        <v>0</v>
      </c>
      <c r="AG57" s="17">
        <f>IF(AND('DB10 - corregido'!AG57="no practice",'DB10 - publicado'!AG57="no practice"),0,'DB10 - corregido'!AG57-'DB10 - publicado'!AG57)</f>
        <v>0</v>
      </c>
      <c r="AH57" s="14">
        <f>IF(AND('DB10 - corregido'!AH57="no practice",'DB10 - publicado'!AH57="no practice"),0,'DB10 - corregido'!AH57-'DB10 - publicado'!AH57)</f>
        <v>0</v>
      </c>
      <c r="AI57" s="18">
        <f>+'DB10 - corregido'!AI57-'DB10 - publicado'!AI57</f>
        <v>0</v>
      </c>
      <c r="AK57" s="8">
        <v>0</v>
      </c>
    </row>
    <row r="58" spans="1:37" s="8" customFormat="1" ht="15">
      <c r="A58" s="61" t="s">
        <v>116</v>
      </c>
      <c r="B58" s="15">
        <f>+'DB10 - corregido'!B58-'DB10 - publicado'!B58</f>
        <v>0</v>
      </c>
      <c r="C58" s="15">
        <f>+'DB10 - corregido'!C58-'DB10 - publicado'!C58</f>
        <v>0</v>
      </c>
      <c r="D58" s="15">
        <f>+ROUND('DB10 - corregido'!D58,1)-ROUND('DB10 - publicado'!D58,1)</f>
        <v>0</v>
      </c>
      <c r="E58" s="15">
        <f>+ROUND('DB10 - corregido'!E58,1)-ROUND('DB10 - publicado'!E58,1)</f>
        <v>0</v>
      </c>
      <c r="F58" s="16">
        <f>IF(AND('DB10 - corregido'!F58="no practice",'DB10 - publicado'!F58="no practice"),0,'DB10 - corregido'!F58-'DB10 - publicado'!F58)</f>
        <v>0</v>
      </c>
      <c r="G58" s="2">
        <f>IF(AND('DB10 - corregido'!G58="no practice",'DB10 - publicado'!G58="no practice"),0,'DB10 - corregido'!G58-'DB10 - publicado'!G58)</f>
        <v>28</v>
      </c>
      <c r="H58" s="2">
        <f>IF(AND('DB10 - corregido'!H58="no practice",'DB10 - publicado'!H58="no practice"),0,ROUND('DB10 - corregido'!H58,1)-ROUND('DB10 - publicado'!H58,1))</f>
        <v>0</v>
      </c>
      <c r="I58" s="16">
        <f>IF(AND('DB10 - corregido'!I58="no practice",'DB10 - publicado'!I58="no practice"),0,'DB10 - corregido'!I58-'DB10 - publicado'!I58)</f>
        <v>0</v>
      </c>
      <c r="J58" s="2">
        <f>IF(AND('DB10 - corregido'!J58="no practice",'DB10 - publicado'!J58="no practice"),0,'DB10 - corregido'!J58-'DB10 - publicado'!J58)</f>
        <v>0</v>
      </c>
      <c r="K58" s="2">
        <f>IF(AND('DB10 - corregido'!K58="no practice",'DB10 - publicado'!K58="no practice"),0,ROUND('DB10 - corregido'!K58,1)-ROUND('DB10 - publicado'!K58,1))</f>
        <v>0</v>
      </c>
      <c r="L58" s="16">
        <f>+'DB10 - corregido'!L58-'DB10 - publicado'!L58</f>
        <v>0</v>
      </c>
      <c r="M58" s="2">
        <f>+'DB10 - corregido'!M58-'DB10 - publicado'!M58</f>
        <v>0</v>
      </c>
      <c r="N58" s="2">
        <f>+'DB10 - corregido'!N58-'DB10 - publicado'!N58</f>
        <v>0</v>
      </c>
      <c r="O58" s="2">
        <f>+'DB10 - corregido'!O58-'DB10 - publicado'!O58</f>
        <v>0</v>
      </c>
      <c r="P58" s="2">
        <f>+'DB10 - corregido'!P58-'DB10 - publicado'!P58</f>
        <v>0</v>
      </c>
      <c r="Q58" s="16">
        <f>+'DB10 - corregido'!Q58-'DB10 - publicado'!Q58</f>
        <v>0</v>
      </c>
      <c r="R58" s="2">
        <f>+'DB10 - corregido'!R58-'DB10 - publicado'!R58</f>
        <v>0</v>
      </c>
      <c r="S58" s="2">
        <f>+'DB10 - corregido'!S58-'DB10 - publicado'!S58</f>
        <v>0</v>
      </c>
      <c r="T58" s="2">
        <f>+'DB10 - corregido'!T58-'DB10 - publicado'!T58</f>
        <v>0</v>
      </c>
      <c r="U58" s="16">
        <f>+'DB10 - corregido'!U58-'DB10 - publicado'!U58</f>
        <v>0</v>
      </c>
      <c r="V58" s="2">
        <f>+'DB10 - corregido'!V58-'DB10 - publicado'!V58</f>
        <v>0</v>
      </c>
      <c r="W58" s="2">
        <f>+ROUND('DB10 - corregido'!W58,1)-ROUND('DB10 - publicado'!W58,1)</f>
        <v>0</v>
      </c>
      <c r="X58" s="16">
        <f>+'DB10 - corregido'!X58-'DB10 - publicado'!X58</f>
        <v>0</v>
      </c>
      <c r="Y58" s="2">
        <f>+'DB10 - corregido'!Y58-'DB10 - publicado'!Y58</f>
        <v>0</v>
      </c>
      <c r="Z58" s="2">
        <f>+'DB10 - corregido'!Z58-'DB10 - publicado'!Z58</f>
        <v>0</v>
      </c>
      <c r="AA58" s="2">
        <f>+'DB10 - corregido'!AA58-'DB10 - publicado'!AA58</f>
        <v>0</v>
      </c>
      <c r="AB58" s="2">
        <f>+'DB10 - corregido'!AB58-'DB10 - publicado'!AB58</f>
        <v>0</v>
      </c>
      <c r="AC58" s="2">
        <f>+'DB10 - corregido'!AC58-'DB10 - publicado'!AC58</f>
        <v>0</v>
      </c>
      <c r="AD58" s="16">
        <f>+'DB10 - corregido'!AD58-'DB10 - publicado'!AD58</f>
        <v>0</v>
      </c>
      <c r="AE58" s="2">
        <f>+'DB10 - corregido'!AE58-'DB10 - publicado'!AE58</f>
        <v>0</v>
      </c>
      <c r="AF58" s="2">
        <f>+'DB10 - corregido'!AF58-'DB10 - publicado'!AF58</f>
        <v>2.9000000000000004</v>
      </c>
      <c r="AG58" s="17">
        <f>IF(AND('DB10 - corregido'!AG58="no practice",'DB10 - publicado'!AG58="no practice"),0,'DB10 - corregido'!AG58-'DB10 - publicado'!AG58)</f>
        <v>0</v>
      </c>
      <c r="AH58" s="14">
        <f>IF(AND('DB10 - corregido'!AH58="no practice",'DB10 - publicado'!AH58="no practice"),0,'DB10 - corregido'!AH58-'DB10 - publicado'!AH58)</f>
        <v>0</v>
      </c>
      <c r="AI58" s="18">
        <f>+'DB10 - corregido'!AI58-'DB10 - publicado'!AI58</f>
        <v>0</v>
      </c>
      <c r="AK58" s="8">
        <v>0</v>
      </c>
    </row>
    <row r="59" spans="1:37" s="8" customFormat="1" ht="15">
      <c r="A59" s="61" t="s">
        <v>117</v>
      </c>
      <c r="B59" s="15">
        <f>+'DB10 - corregido'!B59-'DB10 - publicado'!B59</f>
        <v>0</v>
      </c>
      <c r="C59" s="15">
        <f>+'DB10 - corregido'!C59-'DB10 - publicado'!C59</f>
        <v>0</v>
      </c>
      <c r="D59" s="15">
        <f>+ROUND('DB10 - corregido'!D59,1)-ROUND('DB10 - publicado'!D59,1)</f>
        <v>0</v>
      </c>
      <c r="E59" s="15">
        <f>+ROUND('DB10 - corregido'!E59,1)-ROUND('DB10 - publicado'!E59,1)</f>
        <v>0</v>
      </c>
      <c r="F59" s="16">
        <f>IF(AND('DB10 - corregido'!F59="no practice",'DB10 - publicado'!F59="no practice"),0,'DB10 - corregido'!F59-'DB10 - publicado'!F59)</f>
        <v>0</v>
      </c>
      <c r="G59" s="2">
        <f>IF(AND('DB10 - corregido'!G59="no practice",'DB10 - publicado'!G59="no practice"),0,'DB10 - corregido'!G59-'DB10 - publicado'!G59)</f>
        <v>0</v>
      </c>
      <c r="H59" s="2">
        <f>IF(AND('DB10 - corregido'!H59="no practice",'DB10 - publicado'!H59="no practice"),0,ROUND('DB10 - corregido'!H59,1)-ROUND('DB10 - publicado'!H59,1))</f>
        <v>0</v>
      </c>
      <c r="I59" s="16">
        <f>IF(AND('DB10 - corregido'!I59="no practice",'DB10 - publicado'!I59="no practice"),0,'DB10 - corregido'!I59-'DB10 - publicado'!I59)</f>
        <v>0</v>
      </c>
      <c r="J59" s="2">
        <f>IF(AND('DB10 - corregido'!J59="no practice",'DB10 - publicado'!J59="no practice"),0,'DB10 - corregido'!J59-'DB10 - publicado'!J59)</f>
        <v>0</v>
      </c>
      <c r="K59" s="2">
        <f>IF(AND('DB10 - corregido'!K59="no practice",'DB10 - publicado'!K59="no practice"),0,ROUND('DB10 - corregido'!K59,1)-ROUND('DB10 - publicado'!K59,1))</f>
        <v>0</v>
      </c>
      <c r="L59" s="16">
        <f>+'DB10 - corregido'!L59-'DB10 - publicado'!L59</f>
        <v>0</v>
      </c>
      <c r="M59" s="2">
        <f>+'DB10 - corregido'!M59-'DB10 - publicado'!M59</f>
        <v>0</v>
      </c>
      <c r="N59" s="2">
        <f>+'DB10 - corregido'!N59-'DB10 - publicado'!N59</f>
        <v>0</v>
      </c>
      <c r="O59" s="2">
        <f>+'DB10 - corregido'!O59-'DB10 - publicado'!O59</f>
        <v>0</v>
      </c>
      <c r="P59" s="2">
        <f>+'DB10 - corregido'!P59-'DB10 - publicado'!P59</f>
        <v>0</v>
      </c>
      <c r="Q59" s="16">
        <f>+'DB10 - corregido'!Q59-'DB10 - publicado'!Q59</f>
        <v>0</v>
      </c>
      <c r="R59" s="2">
        <f>+'DB10 - corregido'!R59-'DB10 - publicado'!R59</f>
        <v>0</v>
      </c>
      <c r="S59" s="2">
        <f>+'DB10 - corregido'!S59-'DB10 - publicado'!S59</f>
        <v>0</v>
      </c>
      <c r="T59" s="2">
        <f>+'DB10 - corregido'!T59-'DB10 - publicado'!T59</f>
        <v>0</v>
      </c>
      <c r="U59" s="16">
        <f>+'DB10 - corregido'!U59-'DB10 - publicado'!U59</f>
        <v>0</v>
      </c>
      <c r="V59" s="2">
        <f>+'DB10 - corregido'!V59-'DB10 - publicado'!V59</f>
        <v>0</v>
      </c>
      <c r="W59" s="2">
        <f>+ROUND('DB10 - corregido'!W59,1)-ROUND('DB10 - publicado'!W59,1)</f>
        <v>0</v>
      </c>
      <c r="X59" s="16">
        <f>+'DB10 - corregido'!X59-'DB10 - publicado'!X59</f>
        <v>0</v>
      </c>
      <c r="Y59" s="2">
        <f>+'DB10 - corregido'!Y59-'DB10 - publicado'!Y59</f>
        <v>0</v>
      </c>
      <c r="Z59" s="2">
        <f>+'DB10 - corregido'!Z59-'DB10 - publicado'!Z59</f>
        <v>0</v>
      </c>
      <c r="AA59" s="2">
        <f>+'DB10 - corregido'!AA59-'DB10 - publicado'!AA59</f>
        <v>0</v>
      </c>
      <c r="AB59" s="2">
        <f>+'DB10 - corregido'!AB59-'DB10 - publicado'!AB59</f>
        <v>0</v>
      </c>
      <c r="AC59" s="2">
        <f>+'DB10 - corregido'!AC59-'DB10 - publicado'!AC59</f>
        <v>0</v>
      </c>
      <c r="AD59" s="16">
        <f>+'DB10 - corregido'!AD59-'DB10 - publicado'!AD59</f>
        <v>0</v>
      </c>
      <c r="AE59" s="2">
        <f>+'DB10 - corregido'!AE59-'DB10 - publicado'!AE59</f>
        <v>0</v>
      </c>
      <c r="AF59" s="2">
        <f>+'DB10 - corregido'!AF59-'DB10 - publicado'!AF59</f>
        <v>0</v>
      </c>
      <c r="AG59" s="17">
        <f>IF(AND('DB10 - corregido'!AG59="no practice",'DB10 - publicado'!AG59="no practice"),0,'DB10 - corregido'!AG59-'DB10 - publicado'!AG59)</f>
        <v>0</v>
      </c>
      <c r="AH59" s="14">
        <f>IF(AND('DB10 - corregido'!AH59="no practice",'DB10 - publicado'!AH59="no practice"),0,'DB10 - corregido'!AH59-'DB10 - publicado'!AH59)</f>
        <v>0</v>
      </c>
      <c r="AI59" s="18">
        <f>+'DB10 - corregido'!AI59-'DB10 - publicado'!AI59</f>
        <v>0</v>
      </c>
      <c r="AK59" s="8">
        <v>0</v>
      </c>
    </row>
    <row r="60" spans="1:37" s="8" customFormat="1" ht="15">
      <c r="A60" s="61" t="s">
        <v>118</v>
      </c>
      <c r="B60" s="15">
        <f>+'DB10 - corregido'!B60-'DB10 - publicado'!B60</f>
        <v>0</v>
      </c>
      <c r="C60" s="15">
        <f>+'DB10 - corregido'!C60-'DB10 - publicado'!C60</f>
        <v>0</v>
      </c>
      <c r="D60" s="15">
        <f>+ROUND('DB10 - corregido'!D60,1)-ROUND('DB10 - publicado'!D60,1)</f>
        <v>0</v>
      </c>
      <c r="E60" s="15">
        <f>+ROUND('DB10 - corregido'!E60,1)-ROUND('DB10 - publicado'!E60,1)</f>
        <v>0</v>
      </c>
      <c r="F60" s="16">
        <f>IF(AND('DB10 - corregido'!F60="no practice",'DB10 - publicado'!F60="no practice"),0,'DB10 - corregido'!F60-'DB10 - publicado'!F60)</f>
        <v>0</v>
      </c>
      <c r="G60" s="2">
        <f>IF(AND('DB10 - corregido'!G60="no practice",'DB10 - publicado'!G60="no practice"),0,'DB10 - corregido'!G60-'DB10 - publicado'!G60)</f>
        <v>0</v>
      </c>
      <c r="H60" s="2">
        <f>IF(AND('DB10 - corregido'!H60="no practice",'DB10 - publicado'!H60="no practice"),0,ROUND('DB10 - corregido'!H60,1)-ROUND('DB10 - publicado'!H60,1))</f>
        <v>0</v>
      </c>
      <c r="I60" s="16">
        <f>IF(AND('DB10 - corregido'!I60="no practice",'DB10 - publicado'!I60="no practice"),0,'DB10 - corregido'!I60-'DB10 - publicado'!I60)</f>
        <v>0</v>
      </c>
      <c r="J60" s="2">
        <f>IF(AND('DB10 - corregido'!J60="no practice",'DB10 - publicado'!J60="no practice"),0,'DB10 - corregido'!J60-'DB10 - publicado'!J60)</f>
        <v>0</v>
      </c>
      <c r="K60" s="2">
        <f>IF(AND('DB10 - corregido'!K60="no practice",'DB10 - publicado'!K60="no practice"),0,ROUND('DB10 - corregido'!K60,1)-ROUND('DB10 - publicado'!K60,1))</f>
        <v>0</v>
      </c>
      <c r="L60" s="16">
        <f>+'DB10 - corregido'!L60-'DB10 - publicado'!L60</f>
        <v>0</v>
      </c>
      <c r="M60" s="2">
        <f>+'DB10 - corregido'!M60-'DB10 - publicado'!M60</f>
        <v>0</v>
      </c>
      <c r="N60" s="2">
        <f>+'DB10 - corregido'!N60-'DB10 - publicado'!N60</f>
        <v>0</v>
      </c>
      <c r="O60" s="2">
        <f>+'DB10 - corregido'!O60-'DB10 - publicado'!O60</f>
        <v>0</v>
      </c>
      <c r="P60" s="2">
        <f>+'DB10 - corregido'!P60-'DB10 - publicado'!P60</f>
        <v>0</v>
      </c>
      <c r="Q60" s="16">
        <f>+'DB10 - corregido'!Q60-'DB10 - publicado'!Q60</f>
        <v>0</v>
      </c>
      <c r="R60" s="2">
        <f>+'DB10 - corregido'!R60-'DB10 - publicado'!R60</f>
        <v>0</v>
      </c>
      <c r="S60" s="2">
        <f>+'DB10 - corregido'!S60-'DB10 - publicado'!S60</f>
        <v>0</v>
      </c>
      <c r="T60" s="2">
        <f>+'DB10 - corregido'!T60-'DB10 - publicado'!T60</f>
        <v>0</v>
      </c>
      <c r="U60" s="16">
        <f>+'DB10 - corregido'!U60-'DB10 - publicado'!U60</f>
        <v>0</v>
      </c>
      <c r="V60" s="2">
        <f>+'DB10 - corregido'!V60-'DB10 - publicado'!V60</f>
        <v>216</v>
      </c>
      <c r="W60" s="2">
        <f>+ROUND('DB10 - corregido'!W60,1)-ROUND('DB10 - publicado'!W60,1)</f>
        <v>0</v>
      </c>
      <c r="X60" s="16">
        <f>+'DB10 - corregido'!X60-'DB10 - publicado'!X60</f>
        <v>0</v>
      </c>
      <c r="Y60" s="2">
        <f>+'DB10 - corregido'!Y60-'DB10 - publicado'!Y60</f>
        <v>0</v>
      </c>
      <c r="Z60" s="2">
        <f>+'DB10 - corregido'!Z60-'DB10 - publicado'!Z60</f>
        <v>0</v>
      </c>
      <c r="AA60" s="2">
        <f>+'DB10 - corregido'!AA60-'DB10 - publicado'!AA60</f>
        <v>0</v>
      </c>
      <c r="AB60" s="2">
        <f>+'DB10 - corregido'!AB60-'DB10 - publicado'!AB60</f>
        <v>0</v>
      </c>
      <c r="AC60" s="2">
        <f>+'DB10 - corregido'!AC60-'DB10 - publicado'!AC60</f>
        <v>0</v>
      </c>
      <c r="AD60" s="16">
        <f>+'DB10 - corregido'!AD60-'DB10 - publicado'!AD60</f>
        <v>0</v>
      </c>
      <c r="AE60" s="2">
        <f>+'DB10 - corregido'!AE60-'DB10 - publicado'!AE60</f>
        <v>0</v>
      </c>
      <c r="AF60" s="2">
        <f>+'DB10 - corregido'!AF60-'DB10 - publicado'!AF60</f>
        <v>0</v>
      </c>
      <c r="AG60" s="17">
        <f>IF(AND('DB10 - corregido'!AG60="no practice",'DB10 - publicado'!AG60="no practice"),0,'DB10 - corregido'!AG60-'DB10 - publicado'!AG60)</f>
        <v>0</v>
      </c>
      <c r="AH60" s="14">
        <f>IF(AND('DB10 - corregido'!AH60="no practice",'DB10 - publicado'!AH60="no practice"),0,'DB10 - corregido'!AH60-'DB10 - publicado'!AH60)</f>
        <v>0</v>
      </c>
      <c r="AI60" s="18">
        <f>+'DB10 - corregido'!AI60-'DB10 - publicado'!AI60</f>
        <v>0</v>
      </c>
      <c r="AK60" s="8">
        <v>0</v>
      </c>
    </row>
    <row r="61" spans="1:37" s="8" customFormat="1" ht="15">
      <c r="A61" s="61" t="s">
        <v>119</v>
      </c>
      <c r="B61" s="15">
        <f>+'DB10 - corregido'!B61-'DB10 - publicado'!B61</f>
        <v>0</v>
      </c>
      <c r="C61" s="15">
        <f>+'DB10 - corregido'!C61-'DB10 - publicado'!C61</f>
        <v>0</v>
      </c>
      <c r="D61" s="15">
        <f>+ROUND('DB10 - corregido'!D61,1)-ROUND('DB10 - publicado'!D61,1)</f>
        <v>0</v>
      </c>
      <c r="E61" s="15">
        <f>+ROUND('DB10 - corregido'!E61,1)-ROUND('DB10 - publicado'!E61,1)</f>
        <v>0</v>
      </c>
      <c r="F61" s="16">
        <f>IF(AND('DB10 - corregido'!F61="no practice",'DB10 - publicado'!F61="no practice"),0,'DB10 - corregido'!F61-'DB10 - publicado'!F61)</f>
        <v>0</v>
      </c>
      <c r="G61" s="2">
        <f>IF(AND('DB10 - corregido'!G61="no practice",'DB10 - publicado'!G61="no practice"),0,'DB10 - corregido'!G61-'DB10 - publicado'!G61)</f>
        <v>0</v>
      </c>
      <c r="H61" s="2">
        <f>IF(AND('DB10 - corregido'!H61="no practice",'DB10 - publicado'!H61="no practice"),0,ROUND('DB10 - corregido'!H61,1)-ROUND('DB10 - publicado'!H61,1))</f>
        <v>0</v>
      </c>
      <c r="I61" s="16">
        <f>IF(AND('DB10 - corregido'!I61="no practice",'DB10 - publicado'!I61="no practice"),0,'DB10 - corregido'!I61-'DB10 - publicado'!I61)</f>
        <v>0</v>
      </c>
      <c r="J61" s="2">
        <f>IF(AND('DB10 - corregido'!J61="no practice",'DB10 - publicado'!J61="no practice"),0,'DB10 - corregido'!J61-'DB10 - publicado'!J61)</f>
        <v>-305</v>
      </c>
      <c r="K61" s="2">
        <f>IF(AND('DB10 - corregido'!K61="no practice",'DB10 - publicado'!K61="no practice"),0,ROUND('DB10 - corregido'!K61,1)-ROUND('DB10 - publicado'!K61,1))</f>
        <v>3</v>
      </c>
      <c r="L61" s="16">
        <f>+'DB10 - corregido'!L61-'DB10 - publicado'!L61</f>
        <v>0</v>
      </c>
      <c r="M61" s="2">
        <f>+'DB10 - corregido'!M61-'DB10 - publicado'!M61</f>
        <v>0</v>
      </c>
      <c r="N61" s="2">
        <f>+'DB10 - corregido'!N61-'DB10 - publicado'!N61</f>
        <v>0</v>
      </c>
      <c r="O61" s="2">
        <f>+'DB10 - corregido'!O61-'DB10 - publicado'!O61</f>
        <v>0</v>
      </c>
      <c r="P61" s="2">
        <f>+'DB10 - corregido'!P61-'DB10 - publicado'!P61</f>
        <v>0</v>
      </c>
      <c r="Q61" s="16">
        <f>+'DB10 - corregido'!Q61-'DB10 - publicado'!Q61</f>
        <v>0</v>
      </c>
      <c r="R61" s="2">
        <f>+'DB10 - corregido'!R61-'DB10 - publicado'!R61</f>
        <v>0</v>
      </c>
      <c r="S61" s="2">
        <f>+'DB10 - corregido'!S61-'DB10 - publicado'!S61</f>
        <v>0</v>
      </c>
      <c r="T61" s="2">
        <f>+'DB10 - corregido'!T61-'DB10 - publicado'!T61</f>
        <v>0</v>
      </c>
      <c r="U61" s="16">
        <f>+'DB10 - corregido'!U61-'DB10 - publicado'!U61</f>
        <v>0</v>
      </c>
      <c r="V61" s="2">
        <f>+'DB10 - corregido'!V61-'DB10 - publicado'!V61</f>
        <v>0</v>
      </c>
      <c r="W61" s="2">
        <f>+ROUND('DB10 - corregido'!W61,1)-ROUND('DB10 - publicado'!W61,1)</f>
        <v>0</v>
      </c>
      <c r="X61" s="16">
        <f>+'DB10 - corregido'!X61-'DB10 - publicado'!X61</f>
        <v>0</v>
      </c>
      <c r="Y61" s="2">
        <f>+'DB10 - corregido'!Y61-'DB10 - publicado'!Y61</f>
        <v>0</v>
      </c>
      <c r="Z61" s="2">
        <f>+'DB10 - corregido'!Z61-'DB10 - publicado'!Z61</f>
        <v>0</v>
      </c>
      <c r="AA61" s="2">
        <f>+'DB10 - corregido'!AA61-'DB10 - publicado'!AA61</f>
        <v>0</v>
      </c>
      <c r="AB61" s="2">
        <f>+'DB10 - corregido'!AB61-'DB10 - publicado'!AB61</f>
        <v>0</v>
      </c>
      <c r="AC61" s="2">
        <f>+'DB10 - corregido'!AC61-'DB10 - publicado'!AC61</f>
        <v>0</v>
      </c>
      <c r="AD61" s="16">
        <f>+'DB10 - corregido'!AD61-'DB10 - publicado'!AD61</f>
        <v>0</v>
      </c>
      <c r="AE61" s="2">
        <f>+'DB10 - corregido'!AE61-'DB10 - publicado'!AE61</f>
        <v>0</v>
      </c>
      <c r="AF61" s="2">
        <f>+'DB10 - corregido'!AF61-'DB10 - publicado'!AF61</f>
        <v>0</v>
      </c>
      <c r="AG61" s="17">
        <f>IF(AND('DB10 - corregido'!AG61="no practice",'DB10 - publicado'!AG61="no practice"),0,'DB10 - corregido'!AG61-'DB10 - publicado'!AG61)</f>
        <v>0</v>
      </c>
      <c r="AH61" s="14">
        <f>IF(AND('DB10 - corregido'!AH61="no practice",'DB10 - publicado'!AH61="no practice"),0,'DB10 - corregido'!AH61-'DB10 - publicado'!AH61)</f>
        <v>0</v>
      </c>
      <c r="AI61" s="18">
        <f>+'DB10 - corregido'!AI61-'DB10 - publicado'!AI61</f>
        <v>0</v>
      </c>
      <c r="AK61" s="8">
        <v>0</v>
      </c>
    </row>
    <row r="62" spans="1:37" s="8" customFormat="1" ht="15">
      <c r="A62" s="61" t="s">
        <v>30</v>
      </c>
      <c r="B62" s="15">
        <f>+'DB10 - corregido'!B62-'DB10 - publicado'!B62</f>
        <v>0</v>
      </c>
      <c r="C62" s="15">
        <f>+'DB10 - corregido'!C62-'DB10 - publicado'!C62</f>
        <v>0</v>
      </c>
      <c r="D62" s="15">
        <f>+ROUND('DB10 - corregido'!D62,1)-ROUND('DB10 - publicado'!D62,1)</f>
        <v>0</v>
      </c>
      <c r="E62" s="15">
        <f>+ROUND('DB10 - corregido'!E62,1)-ROUND('DB10 - publicado'!E62,1)</f>
        <v>0</v>
      </c>
      <c r="F62" s="16">
        <f>IF(AND('DB10 - corregido'!F62="no practice",'DB10 - publicado'!F62="no practice"),0,'DB10 - corregido'!F62-'DB10 - publicado'!F62)</f>
        <v>0</v>
      </c>
      <c r="G62" s="2">
        <f>IF(AND('DB10 - corregido'!G62="no practice",'DB10 - publicado'!G62="no practice"),0,'DB10 - corregido'!G62-'DB10 - publicado'!G62)</f>
        <v>0</v>
      </c>
      <c r="H62" s="2">
        <f>IF(AND('DB10 - corregido'!H62="no practice",'DB10 - publicado'!H62="no practice"),0,ROUND('DB10 - corregido'!H62,1)-ROUND('DB10 - publicado'!H62,1))</f>
        <v>0</v>
      </c>
      <c r="I62" s="16">
        <f>IF(AND('DB10 - corregido'!I62="no practice",'DB10 - publicado'!I62="no practice"),0,'DB10 - corregido'!I62-'DB10 - publicado'!I62)</f>
        <v>0</v>
      </c>
      <c r="J62" s="2">
        <f>IF(AND('DB10 - corregido'!J62="no practice",'DB10 - publicado'!J62="no practice"),0,'DB10 - corregido'!J62-'DB10 - publicado'!J62)</f>
        <v>0</v>
      </c>
      <c r="K62" s="2">
        <f>IF(AND('DB10 - corregido'!K62="no practice",'DB10 - publicado'!K62="no practice"),0,ROUND('DB10 - corregido'!K62,1)-ROUND('DB10 - publicado'!K62,1))</f>
        <v>0</v>
      </c>
      <c r="L62" s="16">
        <f>+'DB10 - corregido'!L62-'DB10 - publicado'!L62</f>
        <v>0</v>
      </c>
      <c r="M62" s="2">
        <f>+'DB10 - corregido'!M62-'DB10 - publicado'!M62</f>
        <v>0</v>
      </c>
      <c r="N62" s="2">
        <f>+'DB10 - corregido'!N62-'DB10 - publicado'!N62</f>
        <v>0</v>
      </c>
      <c r="O62" s="2">
        <f>+'DB10 - corregido'!O62-'DB10 - publicado'!O62</f>
        <v>0</v>
      </c>
      <c r="P62" s="2">
        <f>+'DB10 - corregido'!P62-'DB10 - publicado'!P62</f>
        <v>0</v>
      </c>
      <c r="Q62" s="16">
        <f>+'DB10 - corregido'!Q62-'DB10 - publicado'!Q62</f>
        <v>0</v>
      </c>
      <c r="R62" s="2">
        <f>+'DB10 - corregido'!R62-'DB10 - publicado'!R62</f>
        <v>0</v>
      </c>
      <c r="S62" s="2">
        <f>+'DB10 - corregido'!S62-'DB10 - publicado'!S62</f>
        <v>0</v>
      </c>
      <c r="T62" s="2">
        <f>+'DB10 - corregido'!T62-'DB10 - publicado'!T62</f>
        <v>0</v>
      </c>
      <c r="U62" s="16">
        <f>+'DB10 - corregido'!U62-'DB10 - publicado'!U62</f>
        <v>0</v>
      </c>
      <c r="V62" s="2">
        <f>+'DB10 - corregido'!V62-'DB10 - publicado'!V62</f>
        <v>0</v>
      </c>
      <c r="W62" s="2">
        <f>+ROUND('DB10 - corregido'!W62,1)-ROUND('DB10 - publicado'!W62,1)</f>
        <v>0</v>
      </c>
      <c r="X62" s="16">
        <f>+'DB10 - corregido'!X62-'DB10 - publicado'!X62</f>
        <v>0</v>
      </c>
      <c r="Y62" s="2">
        <f>+'DB10 - corregido'!Y62-'DB10 - publicado'!Y62</f>
        <v>0</v>
      </c>
      <c r="Z62" s="2">
        <f>+'DB10 - corregido'!Z62-'DB10 - publicado'!Z62</f>
        <v>0</v>
      </c>
      <c r="AA62" s="2">
        <f>+'DB10 - corregido'!AA62-'DB10 - publicado'!AA62</f>
        <v>0</v>
      </c>
      <c r="AB62" s="2">
        <f>+'DB10 - corregido'!AB62-'DB10 - publicado'!AB62</f>
        <v>0</v>
      </c>
      <c r="AC62" s="2">
        <f>+'DB10 - corregido'!AC62-'DB10 - publicado'!AC62</f>
        <v>0</v>
      </c>
      <c r="AD62" s="16">
        <f>+'DB10 - corregido'!AD62-'DB10 - publicado'!AD62</f>
        <v>0</v>
      </c>
      <c r="AE62" s="2">
        <f>+'DB10 - corregido'!AE62-'DB10 - publicado'!AE62</f>
        <v>0</v>
      </c>
      <c r="AF62" s="2">
        <f>+'DB10 - corregido'!AF62-'DB10 - publicado'!AF62</f>
        <v>0</v>
      </c>
      <c r="AG62" s="17">
        <f>IF(AND('DB10 - corregido'!AG62="no practice",'DB10 - publicado'!AG62="no practice"),0,'DB10 - corregido'!AG62-'DB10 - publicado'!AG62)</f>
        <v>0</v>
      </c>
      <c r="AH62" s="14">
        <f>IF(AND('DB10 - corregido'!AH62="no practice",'DB10 - publicado'!AH62="no practice"),0,'DB10 - corregido'!AH62-'DB10 - publicado'!AH62)</f>
        <v>0</v>
      </c>
      <c r="AI62" s="18">
        <f>+'DB10 - corregido'!AI62-'DB10 - publicado'!AI62</f>
        <v>0</v>
      </c>
      <c r="AK62" s="8">
        <v>0</v>
      </c>
    </row>
    <row r="63" spans="1:37" s="8" customFormat="1" ht="15">
      <c r="A63" s="61" t="s">
        <v>120</v>
      </c>
      <c r="B63" s="15">
        <f>+'DB10 - corregido'!B63-'DB10 - publicado'!B63</f>
        <v>0</v>
      </c>
      <c r="C63" s="15">
        <f>+'DB10 - corregido'!C63-'DB10 - publicado'!C63</f>
        <v>0</v>
      </c>
      <c r="D63" s="15">
        <f>+ROUND('DB10 - corregido'!D63,1)-ROUND('DB10 - publicado'!D63,1)</f>
        <v>0</v>
      </c>
      <c r="E63" s="15">
        <f>+ROUND('DB10 - corregido'!E63,1)-ROUND('DB10 - publicado'!E63,1)</f>
        <v>0</v>
      </c>
      <c r="F63" s="16">
        <f>IF(AND('DB10 - corregido'!F63="no practice",'DB10 - publicado'!F63="no practice"),0,'DB10 - corregido'!F63-'DB10 - publicado'!F63)</f>
        <v>0</v>
      </c>
      <c r="G63" s="2">
        <f>IF(AND('DB10 - corregido'!G63="no practice",'DB10 - publicado'!G63="no practice"),0,'DB10 - corregido'!G63-'DB10 - publicado'!G63)</f>
        <v>0</v>
      </c>
      <c r="H63" s="2">
        <f>IF(AND('DB10 - corregido'!H63="no practice",'DB10 - publicado'!H63="no practice"),0,ROUND('DB10 - corregido'!H63,1)-ROUND('DB10 - publicado'!H63,1))</f>
        <v>0</v>
      </c>
      <c r="I63" s="16">
        <f>IF(AND('DB10 - corregido'!I63="no practice",'DB10 - publicado'!I63="no practice"),0,'DB10 - corregido'!I63-'DB10 - publicado'!I63)</f>
        <v>1</v>
      </c>
      <c r="J63" s="2">
        <f>IF(AND('DB10 - corregido'!J63="no practice",'DB10 - publicado'!J63="no practice"),0,'DB10 - corregido'!J63-'DB10 - publicado'!J63)</f>
        <v>0</v>
      </c>
      <c r="K63" s="2">
        <f>IF(AND('DB10 - corregido'!K63="no practice",'DB10 - publicado'!K63="no practice"),0,ROUND('DB10 - corregido'!K63,1)-ROUND('DB10 - publicado'!K63,1))</f>
        <v>0</v>
      </c>
      <c r="L63" s="16">
        <f>+'DB10 - corregido'!L63-'DB10 - publicado'!L63</f>
        <v>0</v>
      </c>
      <c r="M63" s="2">
        <f>+'DB10 - corregido'!M63-'DB10 - publicado'!M63</f>
        <v>0</v>
      </c>
      <c r="N63" s="2">
        <f>+'DB10 - corregido'!N63-'DB10 - publicado'!N63</f>
        <v>0</v>
      </c>
      <c r="O63" s="2">
        <f>+'DB10 - corregido'!O63-'DB10 - publicado'!O63</f>
        <v>0</v>
      </c>
      <c r="P63" s="2">
        <f>+'DB10 - corregido'!P63-'DB10 - publicado'!P63</f>
        <v>0</v>
      </c>
      <c r="Q63" s="16">
        <f>+'DB10 - corregido'!Q63-'DB10 - publicado'!Q63</f>
        <v>0</v>
      </c>
      <c r="R63" s="2">
        <f>+'DB10 - corregido'!R63-'DB10 - publicado'!R63</f>
        <v>0</v>
      </c>
      <c r="S63" s="2">
        <f>+'DB10 - corregido'!S63-'DB10 - publicado'!S63</f>
        <v>0</v>
      </c>
      <c r="T63" s="2">
        <f>+'DB10 - corregido'!T63-'DB10 - publicado'!T63</f>
        <v>0</v>
      </c>
      <c r="U63" s="16">
        <f>+'DB10 - corregido'!U63-'DB10 - publicado'!U63</f>
        <v>0</v>
      </c>
      <c r="V63" s="2">
        <f>+'DB10 - corregido'!V63-'DB10 - publicado'!V63</f>
        <v>0</v>
      </c>
      <c r="W63" s="2">
        <f>+ROUND('DB10 - corregido'!W63,1)-ROUND('DB10 - publicado'!W63,1)</f>
        <v>0</v>
      </c>
      <c r="X63" s="16">
        <f>+'DB10 - corregido'!X63-'DB10 - publicado'!X63</f>
        <v>0</v>
      </c>
      <c r="Y63" s="2">
        <f>+'DB10 - corregido'!Y63-'DB10 - publicado'!Y63</f>
        <v>0</v>
      </c>
      <c r="Z63" s="2">
        <f>+'DB10 - corregido'!Z63-'DB10 - publicado'!Z63</f>
        <v>0</v>
      </c>
      <c r="AA63" s="2">
        <f>+'DB10 - corregido'!AA63-'DB10 - publicado'!AA63</f>
        <v>0</v>
      </c>
      <c r="AB63" s="2">
        <f>+'DB10 - corregido'!AB63-'DB10 - publicado'!AB63</f>
        <v>0</v>
      </c>
      <c r="AC63" s="2">
        <f>+'DB10 - corregido'!AC63-'DB10 - publicado'!AC63</f>
        <v>0</v>
      </c>
      <c r="AD63" s="16">
        <f>+'DB10 - corregido'!AD63-'DB10 - publicado'!AD63</f>
        <v>0</v>
      </c>
      <c r="AE63" s="2">
        <f>+'DB10 - corregido'!AE63-'DB10 - publicado'!AE63</f>
        <v>0</v>
      </c>
      <c r="AF63" s="2">
        <f>+'DB10 - corregido'!AF63-'DB10 - publicado'!AF63</f>
        <v>0</v>
      </c>
      <c r="AG63" s="17">
        <f>IF(AND('DB10 - corregido'!AG63="no practice",'DB10 - publicado'!AG63="no practice"),0,'DB10 - corregido'!AG63-'DB10 - publicado'!AG63)</f>
        <v>0</v>
      </c>
      <c r="AH63" s="14">
        <f>IF(AND('DB10 - corregido'!AH63="no practice",'DB10 - publicado'!AH63="no practice"),0,'DB10 - corregido'!AH63-'DB10 - publicado'!AH63)</f>
        <v>0</v>
      </c>
      <c r="AI63" s="18">
        <f>+'DB10 - corregido'!AI63-'DB10 - publicado'!AI63</f>
        <v>0</v>
      </c>
      <c r="AK63" s="8">
        <v>0</v>
      </c>
    </row>
    <row r="64" spans="1:37" s="8" customFormat="1" ht="15">
      <c r="A64" s="61" t="s">
        <v>31</v>
      </c>
      <c r="B64" s="15">
        <f>+'DB10 - corregido'!B64-'DB10 - publicado'!B64</f>
        <v>-1</v>
      </c>
      <c r="C64" s="15">
        <f>+'DB10 - corregido'!C64-'DB10 - publicado'!C64</f>
        <v>-21</v>
      </c>
      <c r="D64" s="15">
        <f>+ROUND('DB10 - corregido'!D64,1)-ROUND('DB10 - publicado'!D64,1)</f>
        <v>-1.5999999999999979</v>
      </c>
      <c r="E64" s="15">
        <f>+ROUND('DB10 - corregido'!E64,1)-ROUND('DB10 - publicado'!E64,1)</f>
        <v>0</v>
      </c>
      <c r="F64" s="16">
        <f>IF(AND('DB10 - corregido'!F64="no practice",'DB10 - publicado'!F64="no practice"),0,'DB10 - corregido'!F64-'DB10 - publicado'!F64)</f>
        <v>0</v>
      </c>
      <c r="G64" s="2">
        <f>IF(AND('DB10 - corregido'!G64="no practice",'DB10 - publicado'!G64="no practice"),0,'DB10 - corregido'!G64-'DB10 - publicado'!G64)</f>
        <v>0</v>
      </c>
      <c r="H64" s="2">
        <f>IF(AND('DB10 - corregido'!H64="no practice",'DB10 - publicado'!H64="no practice"),0,ROUND('DB10 - corregido'!H64,1)-ROUND('DB10 - publicado'!H64,1))</f>
        <v>0</v>
      </c>
      <c r="I64" s="16">
        <f>IF(AND('DB10 - corregido'!I64="no practice",'DB10 - publicado'!I64="no practice"),0,'DB10 - corregido'!I64-'DB10 - publicado'!I64)</f>
        <v>0</v>
      </c>
      <c r="J64" s="2">
        <f>IF(AND('DB10 - corregido'!J64="no practice",'DB10 - publicado'!J64="no practice"),0,'DB10 - corregido'!J64-'DB10 - publicado'!J64)</f>
        <v>0</v>
      </c>
      <c r="K64" s="2">
        <f>IF(AND('DB10 - corregido'!K64="no practice",'DB10 - publicado'!K64="no practice"),0,ROUND('DB10 - corregido'!K64,1)-ROUND('DB10 - publicado'!K64,1))</f>
        <v>0</v>
      </c>
      <c r="L64" s="16">
        <f>+'DB10 - corregido'!L64-'DB10 - publicado'!L64</f>
        <v>0</v>
      </c>
      <c r="M64" s="2">
        <f>+'DB10 - corregido'!M64-'DB10 - publicado'!M64</f>
        <v>0</v>
      </c>
      <c r="N64" s="2">
        <f>+'DB10 - corregido'!N64-'DB10 - publicado'!N64</f>
        <v>0</v>
      </c>
      <c r="O64" s="2">
        <f>+'DB10 - corregido'!O64-'DB10 - publicado'!O64</f>
        <v>0</v>
      </c>
      <c r="P64" s="2">
        <f>+'DB10 - corregido'!P64-'DB10 - publicado'!P64</f>
        <v>0</v>
      </c>
      <c r="Q64" s="16">
        <f>+'DB10 - corregido'!Q64-'DB10 - publicado'!Q64</f>
        <v>0</v>
      </c>
      <c r="R64" s="2">
        <f>+'DB10 - corregido'!R64-'DB10 - publicado'!R64</f>
        <v>0</v>
      </c>
      <c r="S64" s="2">
        <f>+'DB10 - corregido'!S64-'DB10 - publicado'!S64</f>
        <v>0</v>
      </c>
      <c r="T64" s="2">
        <f>+'DB10 - corregido'!T64-'DB10 - publicado'!T64</f>
        <v>0</v>
      </c>
      <c r="U64" s="16">
        <f>+'DB10 - corregido'!U64-'DB10 - publicado'!U64</f>
        <v>0</v>
      </c>
      <c r="V64" s="2">
        <f>+'DB10 - corregido'!V64-'DB10 - publicado'!V64</f>
        <v>0</v>
      </c>
      <c r="W64" s="2">
        <f>+ROUND('DB10 - corregido'!W64,1)-ROUND('DB10 - publicado'!W64,1)</f>
        <v>0</v>
      </c>
      <c r="X64" s="16">
        <f>+'DB10 - corregido'!X64-'DB10 - publicado'!X64</f>
        <v>0</v>
      </c>
      <c r="Y64" s="2">
        <f>+'DB10 - corregido'!Y64-'DB10 - publicado'!Y64</f>
        <v>0</v>
      </c>
      <c r="Z64" s="2">
        <f>+'DB10 - corregido'!Z64-'DB10 - publicado'!Z64</f>
        <v>0</v>
      </c>
      <c r="AA64" s="2">
        <f>+'DB10 - corregido'!AA64-'DB10 - publicado'!AA64</f>
        <v>0</v>
      </c>
      <c r="AB64" s="2">
        <f>+'DB10 - corregido'!AB64-'DB10 - publicado'!AB64</f>
        <v>0</v>
      </c>
      <c r="AC64" s="2">
        <f>+'DB10 - corregido'!AC64-'DB10 - publicado'!AC64</f>
        <v>0</v>
      </c>
      <c r="AD64" s="16">
        <f>+'DB10 - corregido'!AD64-'DB10 - publicado'!AD64</f>
        <v>0</v>
      </c>
      <c r="AE64" s="2">
        <f>+'DB10 - corregido'!AE64-'DB10 - publicado'!AE64</f>
        <v>0</v>
      </c>
      <c r="AF64" s="2">
        <f>+'DB10 - corregido'!AF64-'DB10 - publicado'!AF64</f>
        <v>0</v>
      </c>
      <c r="AG64" s="17">
        <f>IF(AND('DB10 - corregido'!AG64="no practice",'DB10 - publicado'!AG64="no practice"),0,'DB10 - corregido'!AG64-'DB10 - publicado'!AG64)</f>
        <v>0</v>
      </c>
      <c r="AH64" s="14">
        <f>IF(AND('DB10 - corregido'!AH64="no practice",'DB10 - publicado'!AH64="no practice"),0,'DB10 - corregido'!AH64-'DB10 - publicado'!AH64)</f>
        <v>0</v>
      </c>
      <c r="AI64" s="18">
        <f>+'DB10 - corregido'!AI64-'DB10 - publicado'!AI64</f>
        <v>0</v>
      </c>
      <c r="AK64" s="8">
        <v>0</v>
      </c>
    </row>
    <row r="65" spans="1:37" s="8" customFormat="1" ht="15">
      <c r="A65" s="61" t="s">
        <v>121</v>
      </c>
      <c r="B65" s="15">
        <f>+'DB10 - corregido'!B65-'DB10 - publicado'!B65</f>
        <v>0</v>
      </c>
      <c r="C65" s="15">
        <f>+'DB10 - corregido'!C65-'DB10 - publicado'!C65</f>
        <v>0</v>
      </c>
      <c r="D65" s="15">
        <f>+ROUND('DB10 - corregido'!D65,1)-ROUND('DB10 - publicado'!D65,1)</f>
        <v>9.299999999999999</v>
      </c>
      <c r="E65" s="15">
        <f>+ROUND('DB10 - corregido'!E65,1)-ROUND('DB10 - publicado'!E65,1)</f>
        <v>0</v>
      </c>
      <c r="F65" s="16">
        <f>IF(AND('DB10 - corregido'!F65="no practice",'DB10 - publicado'!F65="no practice"),0,'DB10 - corregido'!F65-'DB10 - publicado'!F65)</f>
        <v>0</v>
      </c>
      <c r="G65" s="2">
        <f>IF(AND('DB10 - corregido'!G65="no practice",'DB10 - publicado'!G65="no practice"),0,'DB10 - corregido'!G65-'DB10 - publicado'!G65)</f>
        <v>0</v>
      </c>
      <c r="H65" s="2">
        <f>IF(AND('DB10 - corregido'!H65="no practice",'DB10 - publicado'!H65="no practice"),0,ROUND('DB10 - corregido'!H65,1)-ROUND('DB10 - publicado'!H65,1))</f>
        <v>0</v>
      </c>
      <c r="I65" s="16">
        <f>IF(AND('DB10 - corregido'!I65="no practice",'DB10 - publicado'!I65="no practice"),0,'DB10 - corregido'!I65-'DB10 - publicado'!I65)</f>
        <v>0</v>
      </c>
      <c r="J65" s="2">
        <f>IF(AND('DB10 - corregido'!J65="no practice",'DB10 - publicado'!J65="no practice"),0,'DB10 - corregido'!J65-'DB10 - publicado'!J65)</f>
        <v>0</v>
      </c>
      <c r="K65" s="2">
        <f>IF(AND('DB10 - corregido'!K65="no practice",'DB10 - publicado'!K65="no practice"),0,ROUND('DB10 - corregido'!K65,1)-ROUND('DB10 - publicado'!K65,1))</f>
        <v>0</v>
      </c>
      <c r="L65" s="16">
        <f>+'DB10 - corregido'!L65-'DB10 - publicado'!L65</f>
        <v>0</v>
      </c>
      <c r="M65" s="2">
        <f>+'DB10 - corregido'!M65-'DB10 - publicado'!M65</f>
        <v>0</v>
      </c>
      <c r="N65" s="2">
        <f>+'DB10 - corregido'!N65-'DB10 - publicado'!N65</f>
        <v>0</v>
      </c>
      <c r="O65" s="2">
        <f>+'DB10 - corregido'!O65-'DB10 - publicado'!O65</f>
        <v>0</v>
      </c>
      <c r="P65" s="2">
        <f>+'DB10 - corregido'!P65-'DB10 - publicado'!P65</f>
        <v>0</v>
      </c>
      <c r="Q65" s="16">
        <f>+'DB10 - corregido'!Q65-'DB10 - publicado'!Q65</f>
        <v>0</v>
      </c>
      <c r="R65" s="2">
        <f>+'DB10 - corregido'!R65-'DB10 - publicado'!R65</f>
        <v>0</v>
      </c>
      <c r="S65" s="2">
        <f>+'DB10 - corregido'!S65-'DB10 - publicado'!S65</f>
        <v>0</v>
      </c>
      <c r="T65" s="2">
        <f>+'DB10 - corregido'!T65-'DB10 - publicado'!T65</f>
        <v>0</v>
      </c>
      <c r="U65" s="16">
        <f>+'DB10 - corregido'!U65-'DB10 - publicado'!U65</f>
        <v>0</v>
      </c>
      <c r="V65" s="2">
        <f>+'DB10 - corregido'!V65-'DB10 - publicado'!V65</f>
        <v>0</v>
      </c>
      <c r="W65" s="2">
        <f>+ROUND('DB10 - corregido'!W65,1)-ROUND('DB10 - publicado'!W65,1)</f>
        <v>0</v>
      </c>
      <c r="X65" s="16">
        <f>+'DB10 - corregido'!X65-'DB10 - publicado'!X65</f>
        <v>0</v>
      </c>
      <c r="Y65" s="2">
        <f>+'DB10 - corregido'!Y65-'DB10 - publicado'!Y65</f>
        <v>0</v>
      </c>
      <c r="Z65" s="2">
        <f>+'DB10 - corregido'!Z65-'DB10 - publicado'!Z65</f>
        <v>0</v>
      </c>
      <c r="AA65" s="2">
        <f>+'DB10 - corregido'!AA65-'DB10 - publicado'!AA65</f>
        <v>0</v>
      </c>
      <c r="AB65" s="2">
        <f>+'DB10 - corregido'!AB65-'DB10 - publicado'!AB65</f>
        <v>0</v>
      </c>
      <c r="AC65" s="2">
        <f>+'DB10 - corregido'!AC65-'DB10 - publicado'!AC65</f>
        <v>0</v>
      </c>
      <c r="AD65" s="16">
        <f>+'DB10 - corregido'!AD65-'DB10 - publicado'!AD65</f>
        <v>0</v>
      </c>
      <c r="AE65" s="2">
        <f>+'DB10 - corregido'!AE65-'DB10 - publicado'!AE65</f>
        <v>0</v>
      </c>
      <c r="AF65" s="2">
        <f>+'DB10 - corregido'!AF65-'DB10 - publicado'!AF65</f>
        <v>0</v>
      </c>
      <c r="AG65" s="17">
        <f>IF(AND('DB10 - corregido'!AG65="no practice",'DB10 - publicado'!AG65="no practice"),0,'DB10 - corregido'!AG65-'DB10 - publicado'!AG65)</f>
        <v>0</v>
      </c>
      <c r="AH65" s="14">
        <f>IF(AND('DB10 - corregido'!AH65="no practice",'DB10 - publicado'!AH65="no practice"),0,'DB10 - corregido'!AH65-'DB10 - publicado'!AH65)</f>
        <v>0</v>
      </c>
      <c r="AI65" s="18">
        <f>+'DB10 - corregido'!AI65-'DB10 - publicado'!AI65</f>
        <v>0</v>
      </c>
      <c r="AK65" s="8">
        <v>0</v>
      </c>
    </row>
    <row r="66" spans="1:37" s="8" customFormat="1" ht="15">
      <c r="A66" s="61" t="s">
        <v>32</v>
      </c>
      <c r="B66" s="15">
        <f>+'DB10 - corregido'!B66-'DB10 - publicado'!B66</f>
        <v>0</v>
      </c>
      <c r="C66" s="15">
        <f>+'DB10 - corregido'!C66-'DB10 - publicado'!C66</f>
        <v>0</v>
      </c>
      <c r="D66" s="15">
        <f>+ROUND('DB10 - corregido'!D66,1)-ROUND('DB10 - publicado'!D66,1)</f>
        <v>0</v>
      </c>
      <c r="E66" s="15">
        <f>+ROUND('DB10 - corregido'!E66,1)-ROUND('DB10 - publicado'!E66,1)</f>
        <v>0</v>
      </c>
      <c r="F66" s="16">
        <f>IF(AND('DB10 - corregido'!F66="no practice",'DB10 - publicado'!F66="no practice"),0,'DB10 - corregido'!F66-'DB10 - publicado'!F66)</f>
        <v>0</v>
      </c>
      <c r="G66" s="2">
        <f>IF(AND('DB10 - corregido'!G66="no practice",'DB10 - publicado'!G66="no practice"),0,'DB10 - corregido'!G66-'DB10 - publicado'!G66)</f>
        <v>0</v>
      </c>
      <c r="H66" s="2">
        <f>IF(AND('DB10 - corregido'!H66="no practice",'DB10 - publicado'!H66="no practice"),0,ROUND('DB10 - corregido'!H66,1)-ROUND('DB10 - publicado'!H66,1))</f>
        <v>0</v>
      </c>
      <c r="I66" s="16">
        <f>IF(AND('DB10 - corregido'!I66="no practice",'DB10 - publicado'!I66="no practice"),0,'DB10 - corregido'!I66-'DB10 - publicado'!I66)</f>
        <v>0</v>
      </c>
      <c r="J66" s="2">
        <f>IF(AND('DB10 - corregido'!J66="no practice",'DB10 - publicado'!J66="no practice"),0,'DB10 - corregido'!J66-'DB10 - publicado'!J66)</f>
        <v>0</v>
      </c>
      <c r="K66" s="2">
        <f>IF(AND('DB10 - corregido'!K66="no practice",'DB10 - publicado'!K66="no practice"),0,ROUND('DB10 - corregido'!K66,1)-ROUND('DB10 - publicado'!K66,1))</f>
        <v>0</v>
      </c>
      <c r="L66" s="16">
        <f>+'DB10 - corregido'!L66-'DB10 - publicado'!L66</f>
        <v>0</v>
      </c>
      <c r="M66" s="2">
        <f>+'DB10 - corregido'!M66-'DB10 - publicado'!M66</f>
        <v>0</v>
      </c>
      <c r="N66" s="2">
        <f>+'DB10 - corregido'!N66-'DB10 - publicado'!N66</f>
        <v>0</v>
      </c>
      <c r="O66" s="2">
        <f>+'DB10 - corregido'!O66-'DB10 - publicado'!O66</f>
        <v>0</v>
      </c>
      <c r="P66" s="2">
        <f>+'DB10 - corregido'!P66-'DB10 - publicado'!P66</f>
        <v>0</v>
      </c>
      <c r="Q66" s="16">
        <f>+'DB10 - corregido'!Q66-'DB10 - publicado'!Q66</f>
        <v>0</v>
      </c>
      <c r="R66" s="2">
        <f>+'DB10 - corregido'!R66-'DB10 - publicado'!R66</f>
        <v>0</v>
      </c>
      <c r="S66" s="2">
        <f>+'DB10 - corregido'!S66-'DB10 - publicado'!S66</f>
        <v>0</v>
      </c>
      <c r="T66" s="2">
        <f>+'DB10 - corregido'!T66-'DB10 - publicado'!T66</f>
        <v>0</v>
      </c>
      <c r="U66" s="16">
        <f>+'DB10 - corregido'!U66-'DB10 - publicado'!U66</f>
        <v>0</v>
      </c>
      <c r="V66" s="2">
        <f>+'DB10 - corregido'!V66-'DB10 - publicado'!V66</f>
        <v>0</v>
      </c>
      <c r="W66" s="2">
        <f>+ROUND('DB10 - corregido'!W66,1)-ROUND('DB10 - publicado'!W66,1)</f>
        <v>0</v>
      </c>
      <c r="X66" s="16">
        <f>+'DB10 - corregido'!X66-'DB10 - publicado'!X66</f>
        <v>0</v>
      </c>
      <c r="Y66" s="2">
        <f>+'DB10 - corregido'!Y66-'DB10 - publicado'!Y66</f>
        <v>0</v>
      </c>
      <c r="Z66" s="2">
        <f>+'DB10 - corregido'!Z66-'DB10 - publicado'!Z66</f>
        <v>0</v>
      </c>
      <c r="AA66" s="2">
        <f>+'DB10 - corregido'!AA66-'DB10 - publicado'!AA66</f>
        <v>0</v>
      </c>
      <c r="AB66" s="2">
        <f>+'DB10 - corregido'!AB66-'DB10 - publicado'!AB66</f>
        <v>0</v>
      </c>
      <c r="AC66" s="2">
        <f>+'DB10 - corregido'!AC66-'DB10 - publicado'!AC66</f>
        <v>0</v>
      </c>
      <c r="AD66" s="16">
        <f>+'DB10 - corregido'!AD66-'DB10 - publicado'!AD66</f>
        <v>0</v>
      </c>
      <c r="AE66" s="2">
        <f>+'DB10 - corregido'!AE66-'DB10 - publicado'!AE66</f>
        <v>0</v>
      </c>
      <c r="AF66" s="2">
        <f>+'DB10 - corregido'!AF66-'DB10 - publicado'!AF66</f>
        <v>0</v>
      </c>
      <c r="AG66" s="17">
        <f>IF(AND('DB10 - corregido'!AG66="no practice",'DB10 - publicado'!AG66="no practice"),0,'DB10 - corregido'!AG66-'DB10 - publicado'!AG66)</f>
        <v>0</v>
      </c>
      <c r="AH66" s="14">
        <f>IF(AND('DB10 - corregido'!AH66="no practice",'DB10 - publicado'!AH66="no practice"),0,'DB10 - corregido'!AH66-'DB10 - publicado'!AH66)</f>
        <v>0</v>
      </c>
      <c r="AI66" s="18">
        <f>+'DB10 - corregido'!AI66-'DB10 - publicado'!AI66</f>
        <v>0</v>
      </c>
      <c r="AK66" s="8">
        <v>0</v>
      </c>
    </row>
    <row r="67" spans="1:37" s="8" customFormat="1" ht="15">
      <c r="A67" s="61" t="s">
        <v>33</v>
      </c>
      <c r="B67" s="15">
        <f>+'DB10 - corregido'!B67-'DB10 - publicado'!B67</f>
        <v>1</v>
      </c>
      <c r="C67" s="15">
        <f>+'DB10 - corregido'!C67-'DB10 - publicado'!C67</f>
        <v>8</v>
      </c>
      <c r="D67" s="15">
        <f>+ROUND('DB10 - corregido'!D67,1)-ROUND('DB10 - publicado'!D67,1)</f>
        <v>2.3999999999999986</v>
      </c>
      <c r="E67" s="15">
        <f>+ROUND('DB10 - corregido'!E67,1)-ROUND('DB10 - publicado'!E67,1)</f>
        <v>0</v>
      </c>
      <c r="F67" s="16">
        <f>IF(AND('DB10 - corregido'!F67="no practice",'DB10 - publicado'!F67="no practice"),0,'DB10 - corregido'!F67-'DB10 - publicado'!F67)</f>
        <v>0</v>
      </c>
      <c r="G67" s="2">
        <f>IF(AND('DB10 - corregido'!G67="no practice",'DB10 - publicado'!G67="no practice"),0,'DB10 - corregido'!G67-'DB10 - publicado'!G67)</f>
        <v>0</v>
      </c>
      <c r="H67" s="2">
        <f>IF(AND('DB10 - corregido'!H67="no practice",'DB10 - publicado'!H67="no practice"),0,ROUND('DB10 - corregido'!H67,1)-ROUND('DB10 - publicado'!H67,1))</f>
        <v>-496</v>
      </c>
      <c r="I67" s="16">
        <f>IF(AND('DB10 - corregido'!I67="no practice",'DB10 - publicado'!I67="no practice"),0,'DB10 - corregido'!I67-'DB10 - publicado'!I67)</f>
        <v>0</v>
      </c>
      <c r="J67" s="2">
        <f>IF(AND('DB10 - corregido'!J67="no practice",'DB10 - publicado'!J67="no practice"),0,'DB10 - corregido'!J67-'DB10 - publicado'!J67)</f>
        <v>0</v>
      </c>
      <c r="K67" s="2">
        <f>IF(AND('DB10 - corregido'!K67="no practice",'DB10 - publicado'!K67="no practice"),0,ROUND('DB10 - corregido'!K67,1)-ROUND('DB10 - publicado'!K67,1))</f>
        <v>0</v>
      </c>
      <c r="L67" s="16">
        <f>+'DB10 - corregido'!L67-'DB10 - publicado'!L67</f>
        <v>0</v>
      </c>
      <c r="M67" s="2">
        <f>+'DB10 - corregido'!M67-'DB10 - publicado'!M67</f>
        <v>0</v>
      </c>
      <c r="N67" s="2">
        <f>+'DB10 - corregido'!N67-'DB10 - publicado'!N67</f>
        <v>0</v>
      </c>
      <c r="O67" s="2">
        <f>+'DB10 - corregido'!O67-'DB10 - publicado'!O67</f>
        <v>0</v>
      </c>
      <c r="P67" s="2">
        <f>+'DB10 - corregido'!P67-'DB10 - publicado'!P67</f>
        <v>0</v>
      </c>
      <c r="Q67" s="16">
        <f>+'DB10 - corregido'!Q67-'DB10 - publicado'!Q67</f>
        <v>0</v>
      </c>
      <c r="R67" s="2">
        <f>+'DB10 - corregido'!R67-'DB10 - publicado'!R67</f>
        <v>0</v>
      </c>
      <c r="S67" s="2">
        <f>+'DB10 - corregido'!S67-'DB10 - publicado'!S67</f>
        <v>0</v>
      </c>
      <c r="T67" s="2">
        <f>+'DB10 - corregido'!T67-'DB10 - publicado'!T67</f>
        <v>0</v>
      </c>
      <c r="U67" s="16">
        <f>+'DB10 - corregido'!U67-'DB10 - publicado'!U67</f>
        <v>0</v>
      </c>
      <c r="V67" s="2">
        <f>+'DB10 - corregido'!V67-'DB10 - publicado'!V67</f>
        <v>0</v>
      </c>
      <c r="W67" s="2">
        <f>+ROUND('DB10 - corregido'!W67,1)-ROUND('DB10 - publicado'!W67,1)</f>
        <v>0</v>
      </c>
      <c r="X67" s="16">
        <f>+'DB10 - corregido'!X67-'DB10 - publicado'!X67</f>
        <v>0</v>
      </c>
      <c r="Y67" s="2">
        <f>+'DB10 - corregido'!Y67-'DB10 - publicado'!Y67</f>
        <v>0</v>
      </c>
      <c r="Z67" s="2">
        <f>+'DB10 - corregido'!Z67-'DB10 - publicado'!Z67</f>
        <v>0</v>
      </c>
      <c r="AA67" s="2">
        <f>+'DB10 - corregido'!AA67-'DB10 - publicado'!AA67</f>
        <v>0</v>
      </c>
      <c r="AB67" s="2">
        <f>+'DB10 - corregido'!AB67-'DB10 - publicado'!AB67</f>
        <v>0</v>
      </c>
      <c r="AC67" s="2">
        <f>+'DB10 - corregido'!AC67-'DB10 - publicado'!AC67</f>
        <v>0</v>
      </c>
      <c r="AD67" s="16">
        <f>+'DB10 - corregido'!AD67-'DB10 - publicado'!AD67</f>
        <v>0</v>
      </c>
      <c r="AE67" s="2">
        <f>+'DB10 - corregido'!AE67-'DB10 - publicado'!AE67</f>
        <v>0</v>
      </c>
      <c r="AF67" s="2">
        <f>+'DB10 - corregido'!AF67-'DB10 - publicado'!AF67</f>
        <v>0</v>
      </c>
      <c r="AG67" s="17">
        <f>IF(AND('DB10 - corregido'!AG67="no practice",'DB10 - publicado'!AG67="no practice"),0,'DB10 - corregido'!AG67-'DB10 - publicado'!AG67)</f>
        <v>0</v>
      </c>
      <c r="AH67" s="14">
        <f>IF(AND('DB10 - corregido'!AH67="no practice",'DB10 - publicado'!AH67="no practice"),0,'DB10 - corregido'!AH67-'DB10 - publicado'!AH67)</f>
        <v>0</v>
      </c>
      <c r="AI67" s="18">
        <f>+'DB10 - corregido'!AI67-'DB10 - publicado'!AI67</f>
        <v>0</v>
      </c>
      <c r="AK67" s="8">
        <v>0</v>
      </c>
    </row>
    <row r="68" spans="1:37" s="8" customFormat="1" ht="15">
      <c r="A68" s="61" t="s">
        <v>34</v>
      </c>
      <c r="B68" s="15">
        <f>+'DB10 - corregido'!B68-'DB10 - publicado'!B68</f>
        <v>0</v>
      </c>
      <c r="C68" s="15">
        <f>+'DB10 - corregido'!C68-'DB10 - publicado'!C68</f>
        <v>0</v>
      </c>
      <c r="D68" s="15">
        <f>+ROUND('DB10 - corregido'!D68,1)-ROUND('DB10 - publicado'!D68,1)</f>
        <v>0</v>
      </c>
      <c r="E68" s="15">
        <f>+ROUND('DB10 - corregido'!E68,1)-ROUND('DB10 - publicado'!E68,1)</f>
        <v>5.699999999999989</v>
      </c>
      <c r="F68" s="16">
        <f>IF(AND('DB10 - corregido'!F68="no practice",'DB10 - publicado'!F68="no practice"),0,'DB10 - corregido'!F68-'DB10 - publicado'!F68)</f>
        <v>0</v>
      </c>
      <c r="G68" s="2">
        <f>IF(AND('DB10 - corregido'!G68="no practice",'DB10 - publicado'!G68="no practice"),0,'DB10 - corregido'!G68-'DB10 - publicado'!G68)</f>
        <v>0</v>
      </c>
      <c r="H68" s="2">
        <f>IF(AND('DB10 - corregido'!H68="no practice",'DB10 - publicado'!H68="no practice"),0,ROUND('DB10 - corregido'!H68,1)-ROUND('DB10 - publicado'!H68,1))</f>
        <v>0</v>
      </c>
      <c r="I68" s="16">
        <f>IF(AND('DB10 - corregido'!I68="no practice",'DB10 - publicado'!I68="no practice"),0,'DB10 - corregido'!I68-'DB10 - publicado'!I68)</f>
        <v>0</v>
      </c>
      <c r="J68" s="2">
        <f>IF(AND('DB10 - corregido'!J68="no practice",'DB10 - publicado'!J68="no practice"),0,'DB10 - corregido'!J68-'DB10 - publicado'!J68)</f>
        <v>0</v>
      </c>
      <c r="K68" s="2">
        <f>IF(AND('DB10 - corregido'!K68="no practice",'DB10 - publicado'!K68="no practice"),0,ROUND('DB10 - corregido'!K68,1)-ROUND('DB10 - publicado'!K68,1))</f>
        <v>0</v>
      </c>
      <c r="L68" s="16">
        <f>+'DB10 - corregido'!L68-'DB10 - publicado'!L68</f>
        <v>0</v>
      </c>
      <c r="M68" s="2">
        <f>+'DB10 - corregido'!M68-'DB10 - publicado'!M68</f>
        <v>0</v>
      </c>
      <c r="N68" s="2">
        <f>+'DB10 - corregido'!N68-'DB10 - publicado'!N68</f>
        <v>0</v>
      </c>
      <c r="O68" s="2">
        <f>+'DB10 - corregido'!O68-'DB10 - publicado'!O68</f>
        <v>0</v>
      </c>
      <c r="P68" s="2">
        <f>+'DB10 - corregido'!P68-'DB10 - publicado'!P68</f>
        <v>0</v>
      </c>
      <c r="Q68" s="16">
        <f>+'DB10 - corregido'!Q68-'DB10 - publicado'!Q68</f>
        <v>0</v>
      </c>
      <c r="R68" s="2">
        <f>+'DB10 - corregido'!R68-'DB10 - publicado'!R68</f>
        <v>0</v>
      </c>
      <c r="S68" s="2">
        <f>+'DB10 - corregido'!S68-'DB10 - publicado'!S68</f>
        <v>0</v>
      </c>
      <c r="T68" s="2">
        <f>+'DB10 - corregido'!T68-'DB10 - publicado'!T68</f>
        <v>0</v>
      </c>
      <c r="U68" s="16">
        <f>+'DB10 - corregido'!U68-'DB10 - publicado'!U68</f>
        <v>0</v>
      </c>
      <c r="V68" s="2">
        <f>+'DB10 - corregido'!V68-'DB10 - publicado'!V68</f>
        <v>0</v>
      </c>
      <c r="W68" s="2">
        <f>+ROUND('DB10 - corregido'!W68,1)-ROUND('DB10 - publicado'!W68,1)</f>
        <v>0</v>
      </c>
      <c r="X68" s="16">
        <f>+'DB10 - corregido'!X68-'DB10 - publicado'!X68</f>
        <v>0</v>
      </c>
      <c r="Y68" s="2">
        <f>+'DB10 - corregido'!Y68-'DB10 - publicado'!Y68</f>
        <v>0</v>
      </c>
      <c r="Z68" s="2">
        <f>+'DB10 - corregido'!Z68-'DB10 - publicado'!Z68</f>
        <v>0</v>
      </c>
      <c r="AA68" s="2">
        <f>+'DB10 - corregido'!AA68-'DB10 - publicado'!AA68</f>
        <v>0</v>
      </c>
      <c r="AB68" s="2">
        <f>+'DB10 - corregido'!AB68-'DB10 - publicado'!AB68</f>
        <v>0</v>
      </c>
      <c r="AC68" s="2">
        <f>+'DB10 - corregido'!AC68-'DB10 - publicado'!AC68</f>
        <v>0</v>
      </c>
      <c r="AD68" s="16">
        <f>+'DB10 - corregido'!AD68-'DB10 - publicado'!AD68</f>
        <v>0</v>
      </c>
      <c r="AE68" s="2">
        <f>+'DB10 - corregido'!AE68-'DB10 - publicado'!AE68</f>
        <v>0</v>
      </c>
      <c r="AF68" s="2">
        <f>+'DB10 - corregido'!AF68-'DB10 - publicado'!AF68</f>
        <v>0</v>
      </c>
      <c r="AG68" s="17">
        <f>IF(AND('DB10 - corregido'!AG68="no practice",'DB10 - publicado'!AG68="no practice"),0,'DB10 - corregido'!AG68-'DB10 - publicado'!AG68)</f>
        <v>0</v>
      </c>
      <c r="AH68" s="14">
        <f>IF(AND('DB10 - corregido'!AH68="no practice",'DB10 - publicado'!AH68="no practice"),0,'DB10 - corregido'!AH68-'DB10 - publicado'!AH68)</f>
        <v>0</v>
      </c>
      <c r="AI68" s="18">
        <f>+'DB10 - corregido'!AI68-'DB10 - publicado'!AI68</f>
        <v>0</v>
      </c>
      <c r="AK68" s="8">
        <v>0</v>
      </c>
    </row>
    <row r="69" spans="1:37" s="8" customFormat="1" ht="15">
      <c r="A69" s="61" t="s">
        <v>35</v>
      </c>
      <c r="B69" s="15">
        <f>+'DB10 - corregido'!B69-'DB10 - publicado'!B69</f>
        <v>1</v>
      </c>
      <c r="C69" s="15">
        <f>+'DB10 - corregido'!C69-'DB10 - publicado'!C69</f>
        <v>3</v>
      </c>
      <c r="D69" s="19">
        <f>+ROUND('DB10 - corregido'!D69,1)-ROUND('DB10 - publicado'!D69,1)</f>
        <v>-139.4</v>
      </c>
      <c r="E69" s="19">
        <f>+ROUND('DB10 - corregido'!E69,1)-ROUND('DB10 - publicado'!E69,1)</f>
        <v>-364.09999999999997</v>
      </c>
      <c r="F69" s="16">
        <f>IF(AND('DB10 - corregido'!F69="no practice",'DB10 - publicado'!F69="no practice"),0,'DB10 - corregido'!F69-'DB10 - publicado'!F69)</f>
        <v>0</v>
      </c>
      <c r="G69" s="2">
        <f>IF(AND('DB10 - corregido'!G69="no practice",'DB10 - publicado'!G69="no practice"),0,'DB10 - corregido'!G69-'DB10 - publicado'!G69)</f>
        <v>0</v>
      </c>
      <c r="H69" s="2">
        <f>IF(AND('DB10 - corregido'!H69="no practice",'DB10 - publicado'!H69="no practice"),0,ROUND('DB10 - corregido'!H69,1)-ROUND('DB10 - publicado'!H69,1))</f>
        <v>0</v>
      </c>
      <c r="I69" s="16">
        <f>IF(AND('DB10 - corregido'!I69="no practice",'DB10 - publicado'!I69="no practice"),0,'DB10 - corregido'!I69-'DB10 - publicado'!I69)</f>
        <v>0</v>
      </c>
      <c r="J69" s="2">
        <f>IF(AND('DB10 - corregido'!J69="no practice",'DB10 - publicado'!J69="no practice"),0,'DB10 - corregido'!J69-'DB10 - publicado'!J69)</f>
        <v>0</v>
      </c>
      <c r="K69" s="20">
        <f>IF(AND('DB10 - corregido'!K69="no practice",'DB10 - publicado'!K69="no practice"),0,ROUND('DB10 - corregido'!K69,1)-ROUND('DB10 - publicado'!K69,1))</f>
        <v>-1.5</v>
      </c>
      <c r="L69" s="16">
        <f>+'DB10 - corregido'!L69-'DB10 - publicado'!L69</f>
        <v>0</v>
      </c>
      <c r="M69" s="2">
        <f>+'DB10 - corregido'!M69-'DB10 - publicado'!M69</f>
        <v>0</v>
      </c>
      <c r="N69" s="2">
        <f>+'DB10 - corregido'!N69-'DB10 - publicado'!N69</f>
        <v>0</v>
      </c>
      <c r="O69" s="2">
        <f>+'DB10 - corregido'!O69-'DB10 - publicado'!O69</f>
        <v>0</v>
      </c>
      <c r="P69" s="2">
        <f>+'DB10 - corregido'!P69-'DB10 - publicado'!P69</f>
        <v>0</v>
      </c>
      <c r="Q69" s="16">
        <f>+'DB10 - corregido'!Q69-'DB10 - publicado'!Q69</f>
        <v>0</v>
      </c>
      <c r="R69" s="2">
        <f>+'DB10 - corregido'!R69-'DB10 - publicado'!R69</f>
        <v>0</v>
      </c>
      <c r="S69" s="2">
        <f>+'DB10 - corregido'!S69-'DB10 - publicado'!S69</f>
        <v>0</v>
      </c>
      <c r="T69" s="2">
        <f>+'DB10 - corregido'!T69-'DB10 - publicado'!T69</f>
        <v>0</v>
      </c>
      <c r="U69" s="16">
        <f>+'DB10 - corregido'!U69-'DB10 - publicado'!U69</f>
        <v>0</v>
      </c>
      <c r="V69" s="2">
        <f>+'DB10 - corregido'!V69-'DB10 - publicado'!V69</f>
        <v>0</v>
      </c>
      <c r="W69" s="2">
        <f>+ROUND('DB10 - corregido'!W69,1)-ROUND('DB10 - publicado'!W69,1)</f>
        <v>0</v>
      </c>
      <c r="X69" s="16">
        <f>+'DB10 - corregido'!X69-'DB10 - publicado'!X69</f>
        <v>0</v>
      </c>
      <c r="Y69" s="2">
        <f>+'DB10 - corregido'!Y69-'DB10 - publicado'!Y69</f>
        <v>0</v>
      </c>
      <c r="Z69" s="2">
        <f>+'DB10 - corregido'!Z69-'DB10 - publicado'!Z69</f>
        <v>0</v>
      </c>
      <c r="AA69" s="2">
        <f>+'DB10 - corregido'!AA69-'DB10 - publicado'!AA69</f>
        <v>0</v>
      </c>
      <c r="AB69" s="2">
        <f>+'DB10 - corregido'!AB69-'DB10 - publicado'!AB69</f>
        <v>0</v>
      </c>
      <c r="AC69" s="2">
        <f>+'DB10 - corregido'!AC69-'DB10 - publicado'!AC69</f>
        <v>0</v>
      </c>
      <c r="AD69" s="16">
        <f>+'DB10 - corregido'!AD69-'DB10 - publicado'!AD69</f>
        <v>0</v>
      </c>
      <c r="AE69" s="2">
        <f>+'DB10 - corregido'!AE69-'DB10 - publicado'!AE69</f>
        <v>0</v>
      </c>
      <c r="AF69" s="2">
        <f>+'DB10 - corregido'!AF69-'DB10 - publicado'!AF69</f>
        <v>0</v>
      </c>
      <c r="AG69" s="17">
        <f>IF(AND('DB10 - corregido'!AG69="no practice",'DB10 - publicado'!AG69="no practice"),0,'DB10 - corregido'!AG69-'DB10 - publicado'!AG69)</f>
        <v>0</v>
      </c>
      <c r="AH69" s="14">
        <f>IF(AND('DB10 - corregido'!AH69="no practice",'DB10 - publicado'!AH69="no practice"),0,'DB10 - corregido'!AH69-'DB10 - publicado'!AH69)</f>
        <v>0</v>
      </c>
      <c r="AI69" s="18">
        <f>+'DB10 - corregido'!AI69-'DB10 - publicado'!AI69</f>
        <v>0</v>
      </c>
      <c r="AK69" s="8">
        <v>1</v>
      </c>
    </row>
    <row r="70" spans="1:37" s="8" customFormat="1" ht="15">
      <c r="A70" s="61" t="s">
        <v>36</v>
      </c>
      <c r="B70" s="15">
        <f>+'DB10 - corregido'!B70-'DB10 - publicado'!B70</f>
        <v>0</v>
      </c>
      <c r="C70" s="15">
        <f>+'DB10 - corregido'!C70-'DB10 - publicado'!C70</f>
        <v>0</v>
      </c>
      <c r="D70" s="19">
        <f>+ROUND('DB10 - corregido'!D70,1)-ROUND('DB10 - publicado'!D70,1)</f>
        <v>-14.199999999999996</v>
      </c>
      <c r="E70" s="15">
        <f>+ROUND('DB10 - corregido'!E70,1)-ROUND('DB10 - publicado'!E70,1)</f>
        <v>0</v>
      </c>
      <c r="F70" s="16">
        <f>IF(AND('DB10 - corregido'!F70="no practice",'DB10 - publicado'!F70="no practice"),0,'DB10 - corregido'!F70-'DB10 - publicado'!F70)</f>
        <v>0</v>
      </c>
      <c r="G70" s="2">
        <f>IF(AND('DB10 - corregido'!G70="no practice",'DB10 - publicado'!G70="no practice"),0,'DB10 - corregido'!G70-'DB10 - publicado'!G70)</f>
        <v>0</v>
      </c>
      <c r="H70" s="2">
        <f>IF(AND('DB10 - corregido'!H70="no practice",'DB10 - publicado'!H70="no practice"),0,ROUND('DB10 - corregido'!H70,1)-ROUND('DB10 - publicado'!H70,1))</f>
        <v>0</v>
      </c>
      <c r="I70" s="16">
        <f>IF(AND('DB10 - corregido'!I70="no practice",'DB10 - publicado'!I70="no practice"),0,'DB10 - corregido'!I70-'DB10 - publicado'!I70)</f>
        <v>0</v>
      </c>
      <c r="J70" s="2">
        <f>IF(AND('DB10 - corregido'!J70="no practice",'DB10 - publicado'!J70="no practice"),0,'DB10 - corregido'!J70-'DB10 - publicado'!J70)</f>
        <v>0</v>
      </c>
      <c r="K70" s="2">
        <f>IF(AND('DB10 - corregido'!K70="no practice",'DB10 - publicado'!K70="no practice"),0,ROUND('DB10 - corregido'!K70,1)-ROUND('DB10 - publicado'!K70,1))</f>
        <v>0</v>
      </c>
      <c r="L70" s="16">
        <f>+'DB10 - corregido'!L70-'DB10 - publicado'!L70</f>
        <v>0</v>
      </c>
      <c r="M70" s="2">
        <f>+'DB10 - corregido'!M70-'DB10 - publicado'!M70</f>
        <v>0</v>
      </c>
      <c r="N70" s="2">
        <f>+'DB10 - corregido'!N70-'DB10 - publicado'!N70</f>
        <v>0</v>
      </c>
      <c r="O70" s="2">
        <f>+'DB10 - corregido'!O70-'DB10 - publicado'!O70</f>
        <v>0</v>
      </c>
      <c r="P70" s="2">
        <f>+'DB10 - corregido'!P70-'DB10 - publicado'!P70</f>
        <v>0</v>
      </c>
      <c r="Q70" s="16">
        <f>+'DB10 - corregido'!Q70-'DB10 - publicado'!Q70</f>
        <v>0</v>
      </c>
      <c r="R70" s="2">
        <f>+'DB10 - corregido'!R70-'DB10 - publicado'!R70</f>
        <v>0</v>
      </c>
      <c r="S70" s="2">
        <f>+'DB10 - corregido'!S70-'DB10 - publicado'!S70</f>
        <v>0</v>
      </c>
      <c r="T70" s="2">
        <f>+'DB10 - corregido'!T70-'DB10 - publicado'!T70</f>
        <v>0</v>
      </c>
      <c r="U70" s="16">
        <f>+'DB10 - corregido'!U70-'DB10 - publicado'!U70</f>
        <v>0</v>
      </c>
      <c r="V70" s="2">
        <f>+'DB10 - corregido'!V70-'DB10 - publicado'!V70</f>
        <v>0</v>
      </c>
      <c r="W70" s="2">
        <f>+ROUND('DB10 - corregido'!W70,1)-ROUND('DB10 - publicado'!W70,1)</f>
        <v>0</v>
      </c>
      <c r="X70" s="16">
        <f>+'DB10 - corregido'!X70-'DB10 - publicado'!X70</f>
        <v>0</v>
      </c>
      <c r="Y70" s="2">
        <f>+'DB10 - corregido'!Y70-'DB10 - publicado'!Y70</f>
        <v>0</v>
      </c>
      <c r="Z70" s="2">
        <f>+'DB10 - corregido'!Z70-'DB10 - publicado'!Z70</f>
        <v>0</v>
      </c>
      <c r="AA70" s="2">
        <f>+'DB10 - corregido'!AA70-'DB10 - publicado'!AA70</f>
        <v>0</v>
      </c>
      <c r="AB70" s="2">
        <f>+'DB10 - corregido'!AB70-'DB10 - publicado'!AB70</f>
        <v>0</v>
      </c>
      <c r="AC70" s="2">
        <f>+'DB10 - corregido'!AC70-'DB10 - publicado'!AC70</f>
        <v>0</v>
      </c>
      <c r="AD70" s="16">
        <f>+'DB10 - corregido'!AD70-'DB10 - publicado'!AD70</f>
        <v>0</v>
      </c>
      <c r="AE70" s="2">
        <f>+'DB10 - corregido'!AE70-'DB10 - publicado'!AE70</f>
        <v>0</v>
      </c>
      <c r="AF70" s="2">
        <f>+'DB10 - corregido'!AF70-'DB10 - publicado'!AF70</f>
        <v>0</v>
      </c>
      <c r="AG70" s="17">
        <f>IF(AND('DB10 - corregido'!AG70="no practice",'DB10 - publicado'!AG70="no practice"),0,'DB10 - corregido'!AG70-'DB10 - publicado'!AG70)</f>
        <v>0</v>
      </c>
      <c r="AH70" s="14">
        <f>IF(AND('DB10 - corregido'!AH70="no practice",'DB10 - publicado'!AH70="no practice"),0,'DB10 - corregido'!AH70-'DB10 - publicado'!AH70)</f>
        <v>0</v>
      </c>
      <c r="AI70" s="18">
        <f>+'DB10 - corregido'!AI70-'DB10 - publicado'!AI70</f>
        <v>0</v>
      </c>
      <c r="AK70" s="8">
        <v>1</v>
      </c>
    </row>
    <row r="71" spans="1:37" s="8" customFormat="1" ht="15">
      <c r="A71" s="61" t="s">
        <v>122</v>
      </c>
      <c r="B71" s="15">
        <f>+'DB10 - corregido'!B71-'DB10 - publicado'!B71</f>
        <v>0</v>
      </c>
      <c r="C71" s="15">
        <f>+'DB10 - corregido'!C71-'DB10 - publicado'!C71</f>
        <v>0</v>
      </c>
      <c r="D71" s="19">
        <f>+ROUND('DB10 - corregido'!D71,1)-ROUND('DB10 - publicado'!D71,1)</f>
        <v>-23.900000000000006</v>
      </c>
      <c r="E71" s="19">
        <f>+ROUND('DB10 - corregido'!E71,1)-ROUND('DB10 - publicado'!E71,1)</f>
        <v>-2.599999999999998</v>
      </c>
      <c r="F71" s="16">
        <f>IF(AND('DB10 - corregido'!F71="no practice",'DB10 - publicado'!F71="no practice"),0,'DB10 - corregido'!F71-'DB10 - publicado'!F71)</f>
        <v>0</v>
      </c>
      <c r="G71" s="2">
        <f>IF(AND('DB10 - corregido'!G71="no practice",'DB10 - publicado'!G71="no practice"),0,'DB10 - corregido'!G71-'DB10 - publicado'!G71)</f>
        <v>0</v>
      </c>
      <c r="H71" s="2">
        <f>IF(AND('DB10 - corregido'!H71="no practice",'DB10 - publicado'!H71="no practice"),0,ROUND('DB10 - corregido'!H71,1)-ROUND('DB10 - publicado'!H71,1))</f>
        <v>0</v>
      </c>
      <c r="I71" s="16">
        <f>IF(AND('DB10 - corregido'!I71="no practice",'DB10 - publicado'!I71="no practice"),0,'DB10 - corregido'!I71-'DB10 - publicado'!I71)</f>
        <v>0</v>
      </c>
      <c r="J71" s="2">
        <f>IF(AND('DB10 - corregido'!J71="no practice",'DB10 - publicado'!J71="no practice"),0,'DB10 - corregido'!J71-'DB10 - publicado'!J71)</f>
        <v>0</v>
      </c>
      <c r="K71" s="20">
        <f>IF(AND('DB10 - corregido'!K71="no practice",'DB10 - publicado'!K71="no practice"),0,ROUND('DB10 - corregido'!K71,1)-ROUND('DB10 - publicado'!K71,1))</f>
        <v>-0.10000000000000053</v>
      </c>
      <c r="L71" s="16">
        <f>+'DB10 - corregido'!L71-'DB10 - publicado'!L71</f>
        <v>0</v>
      </c>
      <c r="M71" s="2">
        <f>+'DB10 - corregido'!M71-'DB10 - publicado'!M71</f>
        <v>0</v>
      </c>
      <c r="N71" s="2">
        <f>+'DB10 - corregido'!N71-'DB10 - publicado'!N71</f>
        <v>0</v>
      </c>
      <c r="O71" s="2">
        <f>+'DB10 - corregido'!O71-'DB10 - publicado'!O71</f>
        <v>0</v>
      </c>
      <c r="P71" s="2">
        <f>+'DB10 - corregido'!P71-'DB10 - publicado'!P71</f>
        <v>0</v>
      </c>
      <c r="Q71" s="16">
        <f>+'DB10 - corregido'!Q71-'DB10 - publicado'!Q71</f>
        <v>0</v>
      </c>
      <c r="R71" s="2">
        <f>+'DB10 - corregido'!R71-'DB10 - publicado'!R71</f>
        <v>0</v>
      </c>
      <c r="S71" s="2">
        <f>+'DB10 - corregido'!S71-'DB10 - publicado'!S71</f>
        <v>0</v>
      </c>
      <c r="T71" s="2">
        <f>+'DB10 - corregido'!T71-'DB10 - publicado'!T71</f>
        <v>0</v>
      </c>
      <c r="U71" s="16">
        <f>+'DB10 - corregido'!U71-'DB10 - publicado'!U71</f>
        <v>0</v>
      </c>
      <c r="V71" s="2">
        <f>+'DB10 - corregido'!V71-'DB10 - publicado'!V71</f>
        <v>0</v>
      </c>
      <c r="W71" s="2">
        <f>+ROUND('DB10 - corregido'!W71,1)-ROUND('DB10 - publicado'!W71,1)</f>
        <v>0</v>
      </c>
      <c r="X71" s="16">
        <f>+'DB10 - corregido'!X71-'DB10 - publicado'!X71</f>
        <v>0</v>
      </c>
      <c r="Y71" s="2">
        <f>+'DB10 - corregido'!Y71-'DB10 - publicado'!Y71</f>
        <v>0</v>
      </c>
      <c r="Z71" s="2">
        <f>+'DB10 - corregido'!Z71-'DB10 - publicado'!Z71</f>
        <v>0</v>
      </c>
      <c r="AA71" s="2">
        <f>+'DB10 - corregido'!AA71-'DB10 - publicado'!AA71</f>
        <v>0</v>
      </c>
      <c r="AB71" s="2">
        <f>+'DB10 - corregido'!AB71-'DB10 - publicado'!AB71</f>
        <v>0</v>
      </c>
      <c r="AC71" s="2">
        <f>+'DB10 - corregido'!AC71-'DB10 - publicado'!AC71</f>
        <v>0</v>
      </c>
      <c r="AD71" s="16">
        <f>+'DB10 - corregido'!AD71-'DB10 - publicado'!AD71</f>
        <v>0</v>
      </c>
      <c r="AE71" s="2">
        <f>+'DB10 - corregido'!AE71-'DB10 - publicado'!AE71</f>
        <v>0</v>
      </c>
      <c r="AF71" s="2">
        <f>+'DB10 - corregido'!AF71-'DB10 - publicado'!AF71</f>
        <v>0</v>
      </c>
      <c r="AG71" s="17">
        <f>IF(AND('DB10 - corregido'!AG71="no practice",'DB10 - publicado'!AG71="no practice"),0,'DB10 - corregido'!AG71-'DB10 - publicado'!AG71)</f>
        <v>0</v>
      </c>
      <c r="AH71" s="14">
        <f>IF(AND('DB10 - corregido'!AH71="no practice",'DB10 - publicado'!AH71="no practice"),0,'DB10 - corregido'!AH71-'DB10 - publicado'!AH71)</f>
        <v>0</v>
      </c>
      <c r="AI71" s="18">
        <f>+'DB10 - corregido'!AI71-'DB10 - publicado'!AI71</f>
        <v>0</v>
      </c>
      <c r="AK71" s="8">
        <v>1</v>
      </c>
    </row>
    <row r="72" spans="1:37" s="8" customFormat="1" ht="15">
      <c r="A72" s="61" t="s">
        <v>37</v>
      </c>
      <c r="B72" s="15">
        <f>+'DB10 - corregido'!B72-'DB10 - publicado'!B72</f>
        <v>0</v>
      </c>
      <c r="C72" s="15">
        <f>+'DB10 - corregido'!C72-'DB10 - publicado'!C72</f>
        <v>0</v>
      </c>
      <c r="D72" s="15">
        <f>+ROUND('DB10 - corregido'!D72,1)-ROUND('DB10 - publicado'!D72,1)</f>
        <v>0</v>
      </c>
      <c r="E72" s="15">
        <f>+ROUND('DB10 - corregido'!E72,1)-ROUND('DB10 - publicado'!E72,1)</f>
        <v>0</v>
      </c>
      <c r="F72" s="16">
        <f>IF(AND('DB10 - corregido'!F72="no practice",'DB10 - publicado'!F72="no practice"),0,'DB10 - corregido'!F72-'DB10 - publicado'!F72)</f>
        <v>0</v>
      </c>
      <c r="G72" s="2">
        <f>IF(AND('DB10 - corregido'!G72="no practice",'DB10 - publicado'!G72="no practice"),0,'DB10 - corregido'!G72-'DB10 - publicado'!G72)</f>
        <v>0</v>
      </c>
      <c r="H72" s="2">
        <f>IF(AND('DB10 - corregido'!H72="no practice",'DB10 - publicado'!H72="no practice"),0,ROUND('DB10 - corregido'!H72,1)-ROUND('DB10 - publicado'!H72,1))</f>
        <v>0</v>
      </c>
      <c r="I72" s="16">
        <f>IF(AND('DB10 - corregido'!I72="no practice",'DB10 - publicado'!I72="no practice"),0,'DB10 - corregido'!I72-'DB10 - publicado'!I72)</f>
        <v>0</v>
      </c>
      <c r="J72" s="2">
        <f>IF(AND('DB10 - corregido'!J72="no practice",'DB10 - publicado'!J72="no practice"),0,'DB10 - corregido'!J72-'DB10 - publicado'!J72)</f>
        <v>0</v>
      </c>
      <c r="K72" s="2">
        <f>IF(AND('DB10 - corregido'!K72="no practice",'DB10 - publicado'!K72="no practice"),0,ROUND('DB10 - corregido'!K72,1)-ROUND('DB10 - publicado'!K72,1))</f>
        <v>0</v>
      </c>
      <c r="L72" s="16">
        <f>+'DB10 - corregido'!L72-'DB10 - publicado'!L72</f>
        <v>0</v>
      </c>
      <c r="M72" s="2">
        <f>+'DB10 - corregido'!M72-'DB10 - publicado'!M72</f>
        <v>0</v>
      </c>
      <c r="N72" s="2">
        <f>+'DB10 - corregido'!N72-'DB10 - publicado'!N72</f>
        <v>0</v>
      </c>
      <c r="O72" s="2">
        <f>+'DB10 - corregido'!O72-'DB10 - publicado'!O72</f>
        <v>0</v>
      </c>
      <c r="P72" s="2">
        <f>+'DB10 - corregido'!P72-'DB10 - publicado'!P72</f>
        <v>0</v>
      </c>
      <c r="Q72" s="16">
        <f>+'DB10 - corregido'!Q72-'DB10 - publicado'!Q72</f>
        <v>0</v>
      </c>
      <c r="R72" s="2">
        <f>+'DB10 - corregido'!R72-'DB10 - publicado'!R72</f>
        <v>0</v>
      </c>
      <c r="S72" s="2">
        <f>+'DB10 - corregido'!S72-'DB10 - publicado'!S72</f>
        <v>0</v>
      </c>
      <c r="T72" s="2">
        <f>+'DB10 - corregido'!T72-'DB10 - publicado'!T72</f>
        <v>0</v>
      </c>
      <c r="U72" s="16">
        <f>+'DB10 - corregido'!U72-'DB10 - publicado'!U72</f>
        <v>0</v>
      </c>
      <c r="V72" s="2">
        <f>+'DB10 - corregido'!V72-'DB10 - publicado'!V72</f>
        <v>0</v>
      </c>
      <c r="W72" s="2">
        <f>+ROUND('DB10 - corregido'!W72,1)-ROUND('DB10 - publicado'!W72,1)</f>
        <v>0</v>
      </c>
      <c r="X72" s="16">
        <f>+'DB10 - corregido'!X72-'DB10 - publicado'!X72</f>
        <v>-1</v>
      </c>
      <c r="Y72" s="2">
        <f>+'DB10 - corregido'!Y72-'DB10 - publicado'!Y72</f>
        <v>-1</v>
      </c>
      <c r="Z72" s="2">
        <f>+'DB10 - corregido'!Z72-'DB10 - publicado'!Z72</f>
        <v>0</v>
      </c>
      <c r="AA72" s="2">
        <f>+'DB10 - corregido'!AA72-'DB10 - publicado'!AA72</f>
        <v>0</v>
      </c>
      <c r="AB72" s="2">
        <f>+'DB10 - corregido'!AB72-'DB10 - publicado'!AB72</f>
        <v>0</v>
      </c>
      <c r="AC72" s="2">
        <f>+'DB10 - corregido'!AC72-'DB10 - publicado'!AC72</f>
        <v>0</v>
      </c>
      <c r="AD72" s="16">
        <f>+'DB10 - corregido'!AD72-'DB10 - publicado'!AD72</f>
        <v>0</v>
      </c>
      <c r="AE72" s="2">
        <f>+'DB10 - corregido'!AE72-'DB10 - publicado'!AE72</f>
        <v>0</v>
      </c>
      <c r="AF72" s="2">
        <f>+'DB10 - corregido'!AF72-'DB10 - publicado'!AF72</f>
        <v>0</v>
      </c>
      <c r="AG72" s="17">
        <f>IF(AND('DB10 - corregido'!AG72="no practice",'DB10 - publicado'!AG72="no practice"),0,'DB10 - corregido'!AG72-'DB10 - publicado'!AG72)</f>
        <v>0</v>
      </c>
      <c r="AH72" s="14">
        <f>IF(AND('DB10 - corregido'!AH72="no practice",'DB10 - publicado'!AH72="no practice"),0,'DB10 - corregido'!AH72-'DB10 - publicado'!AH72)</f>
        <v>0</v>
      </c>
      <c r="AI72" s="18">
        <f>+'DB10 - corregido'!AI72-'DB10 - publicado'!AI72</f>
        <v>0</v>
      </c>
      <c r="AK72" s="8">
        <v>0</v>
      </c>
    </row>
    <row r="73" spans="1:37" s="8" customFormat="1" ht="15">
      <c r="A73" s="61" t="s">
        <v>38</v>
      </c>
      <c r="B73" s="15">
        <f>+'DB10 - corregido'!B73-'DB10 - publicado'!B73</f>
        <v>0</v>
      </c>
      <c r="C73" s="15">
        <f>+'DB10 - corregido'!C73-'DB10 - publicado'!C73</f>
        <v>0</v>
      </c>
      <c r="D73" s="15">
        <f>+ROUND('DB10 - corregido'!D73,1)-ROUND('DB10 - publicado'!D73,1)</f>
        <v>0</v>
      </c>
      <c r="E73" s="15">
        <f>+ROUND('DB10 - corregido'!E73,1)-ROUND('DB10 - publicado'!E73,1)</f>
        <v>0</v>
      </c>
      <c r="F73" s="16">
        <f>IF(AND('DB10 - corregido'!F73="no practice",'DB10 - publicado'!F73="no practice"),0,'DB10 - corregido'!F73-'DB10 - publicado'!F73)</f>
        <v>0</v>
      </c>
      <c r="G73" s="2">
        <f>IF(AND('DB10 - corregido'!G73="no practice",'DB10 - publicado'!G73="no practice"),0,'DB10 - corregido'!G73-'DB10 - publicado'!G73)</f>
        <v>0</v>
      </c>
      <c r="H73" s="2">
        <f>IF(AND('DB10 - corregido'!H73="no practice",'DB10 - publicado'!H73="no practice"),0,ROUND('DB10 - corregido'!H73,1)-ROUND('DB10 - publicado'!H73,1))</f>
        <v>0</v>
      </c>
      <c r="I73" s="16">
        <f>IF(AND('DB10 - corregido'!I73="no practice",'DB10 - publicado'!I73="no practice"),0,'DB10 - corregido'!I73-'DB10 - publicado'!I73)</f>
        <v>0</v>
      </c>
      <c r="J73" s="2">
        <f>IF(AND('DB10 - corregido'!J73="no practice",'DB10 - publicado'!J73="no practice"),0,'DB10 - corregido'!J73-'DB10 - publicado'!J73)</f>
        <v>-9</v>
      </c>
      <c r="K73" s="2">
        <f>IF(AND('DB10 - corregido'!K73="no practice",'DB10 - publicado'!K73="no practice"),0,ROUND('DB10 - corregido'!K73,1)-ROUND('DB10 - publicado'!K73,1))</f>
        <v>-0.7999999999999998</v>
      </c>
      <c r="L73" s="16">
        <f>+'DB10 - corregido'!L73-'DB10 - publicado'!L73</f>
        <v>1</v>
      </c>
      <c r="M73" s="2">
        <f>+'DB10 - corregido'!M73-'DB10 - publicado'!M73</f>
        <v>0</v>
      </c>
      <c r="N73" s="2">
        <f>+'DB10 - corregido'!N73-'DB10 - publicado'!N73</f>
        <v>0</v>
      </c>
      <c r="O73" s="2">
        <f>+'DB10 - corregido'!O73-'DB10 - publicado'!O73</f>
        <v>0</v>
      </c>
      <c r="P73" s="2">
        <f>+'DB10 - corregido'!P73-'DB10 - publicado'!P73</f>
        <v>1</v>
      </c>
      <c r="Q73" s="16">
        <f>+'DB10 - corregido'!Q73-'DB10 - publicado'!Q73</f>
        <v>0</v>
      </c>
      <c r="R73" s="2">
        <f>+'DB10 - corregido'!R73-'DB10 - publicado'!R73</f>
        <v>0</v>
      </c>
      <c r="S73" s="2">
        <f>+'DB10 - corregido'!S73-'DB10 - publicado'!S73</f>
        <v>0</v>
      </c>
      <c r="T73" s="2">
        <f>+'DB10 - corregido'!T73-'DB10 - publicado'!T73</f>
        <v>0</v>
      </c>
      <c r="U73" s="16">
        <f>+'DB10 - corregido'!U73-'DB10 - publicado'!U73</f>
        <v>0</v>
      </c>
      <c r="V73" s="2">
        <f>+'DB10 - corregido'!V73-'DB10 - publicado'!V73</f>
        <v>0</v>
      </c>
      <c r="W73" s="2">
        <f>+ROUND('DB10 - corregido'!W73,1)-ROUND('DB10 - publicado'!W73,1)</f>
        <v>0</v>
      </c>
      <c r="X73" s="16">
        <f>+'DB10 - corregido'!X73-'DB10 - publicado'!X73</f>
        <v>0</v>
      </c>
      <c r="Y73" s="2">
        <f>+'DB10 - corregido'!Y73-'DB10 - publicado'!Y73</f>
        <v>0</v>
      </c>
      <c r="Z73" s="2">
        <f>+'DB10 - corregido'!Z73-'DB10 - publicado'!Z73</f>
        <v>0</v>
      </c>
      <c r="AA73" s="2">
        <f>+'DB10 - corregido'!AA73-'DB10 - publicado'!AA73</f>
        <v>0</v>
      </c>
      <c r="AB73" s="2">
        <f>+'DB10 - corregido'!AB73-'DB10 - publicado'!AB73</f>
        <v>0</v>
      </c>
      <c r="AC73" s="2">
        <f>+'DB10 - corregido'!AC73-'DB10 - publicado'!AC73</f>
        <v>0</v>
      </c>
      <c r="AD73" s="16">
        <f>+'DB10 - corregido'!AD73-'DB10 - publicado'!AD73</f>
        <v>0</v>
      </c>
      <c r="AE73" s="2">
        <f>+'DB10 - corregido'!AE73-'DB10 - publicado'!AE73</f>
        <v>0</v>
      </c>
      <c r="AF73" s="2">
        <f>+'DB10 - corregido'!AF73-'DB10 - publicado'!AF73</f>
        <v>0</v>
      </c>
      <c r="AG73" s="17">
        <f>IF(AND('DB10 - corregido'!AG73="no practice",'DB10 - publicado'!AG73="no practice"),0,'DB10 - corregido'!AG73-'DB10 - publicado'!AG73)</f>
        <v>0</v>
      </c>
      <c r="AH73" s="14">
        <f>IF(AND('DB10 - corregido'!AH73="no practice",'DB10 - publicado'!AH73="no practice"),0,'DB10 - corregido'!AH73-'DB10 - publicado'!AH73)</f>
        <v>0</v>
      </c>
      <c r="AI73" s="18">
        <f>+'DB10 - corregido'!AI73-'DB10 - publicado'!AI73</f>
        <v>0</v>
      </c>
      <c r="AK73" s="8">
        <v>0</v>
      </c>
    </row>
    <row r="74" spans="1:37" s="8" customFormat="1" ht="15">
      <c r="A74" s="61" t="s">
        <v>123</v>
      </c>
      <c r="B74" s="15">
        <f>+'DB10 - corregido'!B74-'DB10 - publicado'!B74</f>
        <v>0</v>
      </c>
      <c r="C74" s="15">
        <f>+'DB10 - corregido'!C74-'DB10 - publicado'!C74</f>
        <v>0</v>
      </c>
      <c r="D74" s="15">
        <f>+ROUND('DB10 - corregido'!D74,1)-ROUND('DB10 - publicado'!D74,1)</f>
        <v>0</v>
      </c>
      <c r="E74" s="15">
        <f>+ROUND('DB10 - corregido'!E74,1)-ROUND('DB10 - publicado'!E74,1)</f>
        <v>0</v>
      </c>
      <c r="F74" s="16">
        <f>IF(AND('DB10 - corregido'!F74="no practice",'DB10 - publicado'!F74="no practice"),0,'DB10 - corregido'!F74-'DB10 - publicado'!F74)</f>
        <v>0</v>
      </c>
      <c r="G74" s="2">
        <f>IF(AND('DB10 - corregido'!G74="no practice",'DB10 - publicado'!G74="no practice"),0,'DB10 - corregido'!G74-'DB10 - publicado'!G74)</f>
        <v>0</v>
      </c>
      <c r="H74" s="2">
        <f>IF(AND('DB10 - corregido'!H74="no practice",'DB10 - publicado'!H74="no practice"),0,ROUND('DB10 - corregido'!H74,1)-ROUND('DB10 - publicado'!H74,1))</f>
        <v>0</v>
      </c>
      <c r="I74" s="16">
        <f>IF(AND('DB10 - corregido'!I74="no practice",'DB10 - publicado'!I74="no practice"),0,'DB10 - corregido'!I74-'DB10 - publicado'!I74)</f>
        <v>0</v>
      </c>
      <c r="J74" s="2">
        <f>IF(AND('DB10 - corregido'!J74="no practice",'DB10 - publicado'!J74="no practice"),0,'DB10 - corregido'!J74-'DB10 - publicado'!J74)</f>
        <v>0</v>
      </c>
      <c r="K74" s="2">
        <f>IF(AND('DB10 - corregido'!K74="no practice",'DB10 - publicado'!K74="no practice"),0,ROUND('DB10 - corregido'!K74,1)-ROUND('DB10 - publicado'!K74,1))</f>
        <v>0</v>
      </c>
      <c r="L74" s="16">
        <f>+'DB10 - corregido'!L74-'DB10 - publicado'!L74</f>
        <v>0</v>
      </c>
      <c r="M74" s="2">
        <f>+'DB10 - corregido'!M74-'DB10 - publicado'!M74</f>
        <v>0</v>
      </c>
      <c r="N74" s="2">
        <f>+'DB10 - corregido'!N74-'DB10 - publicado'!N74</f>
        <v>0</v>
      </c>
      <c r="O74" s="2">
        <f>+'DB10 - corregido'!O74-'DB10 - publicado'!O74</f>
        <v>0</v>
      </c>
      <c r="P74" s="2">
        <f>+'DB10 - corregido'!P74-'DB10 - publicado'!P74</f>
        <v>0</v>
      </c>
      <c r="Q74" s="16">
        <f>+'DB10 - corregido'!Q74-'DB10 - publicado'!Q74</f>
        <v>0</v>
      </c>
      <c r="R74" s="2">
        <f>+'DB10 - corregido'!R74-'DB10 - publicado'!R74</f>
        <v>0</v>
      </c>
      <c r="S74" s="2">
        <f>+'DB10 - corregido'!S74-'DB10 - publicado'!S74</f>
        <v>0</v>
      </c>
      <c r="T74" s="2">
        <f>+'DB10 - corregido'!T74-'DB10 - publicado'!T74</f>
        <v>0</v>
      </c>
      <c r="U74" s="16">
        <f>+'DB10 - corregido'!U74-'DB10 - publicado'!U74</f>
        <v>0</v>
      </c>
      <c r="V74" s="2">
        <f>+'DB10 - corregido'!V74-'DB10 - publicado'!V74</f>
        <v>0</v>
      </c>
      <c r="W74" s="2">
        <f>+ROUND('DB10 - corregido'!W74,1)-ROUND('DB10 - publicado'!W74,1)</f>
        <v>0</v>
      </c>
      <c r="X74" s="16">
        <f>+'DB10 - corregido'!X74-'DB10 - publicado'!X74</f>
        <v>0</v>
      </c>
      <c r="Y74" s="2">
        <f>+'DB10 - corregido'!Y74-'DB10 - publicado'!Y74</f>
        <v>0</v>
      </c>
      <c r="Z74" s="2">
        <f>+'DB10 - corregido'!Z74-'DB10 - publicado'!Z74</f>
        <v>0</v>
      </c>
      <c r="AA74" s="2">
        <f>+'DB10 - corregido'!AA74-'DB10 - publicado'!AA74</f>
        <v>0</v>
      </c>
      <c r="AB74" s="2">
        <f>+'DB10 - corregido'!AB74-'DB10 - publicado'!AB74</f>
        <v>0</v>
      </c>
      <c r="AC74" s="2">
        <f>+'DB10 - corregido'!AC74-'DB10 - publicado'!AC74</f>
        <v>0</v>
      </c>
      <c r="AD74" s="16">
        <f>+'DB10 - corregido'!AD74-'DB10 - publicado'!AD74</f>
        <v>2</v>
      </c>
      <c r="AE74" s="2">
        <f>+'DB10 - corregido'!AE74-'DB10 - publicado'!AE74</f>
        <v>0</v>
      </c>
      <c r="AF74" s="2">
        <f>+'DB10 - corregido'!AF74-'DB10 - publicado'!AF74</f>
        <v>2</v>
      </c>
      <c r="AG74" s="17">
        <f>IF(AND('DB10 - corregido'!AG74="no practice",'DB10 - publicado'!AG74="no practice"),0,'DB10 - corregido'!AG74-'DB10 - publicado'!AG74)</f>
        <v>0</v>
      </c>
      <c r="AH74" s="14">
        <f>IF(AND('DB10 - corregido'!AH74="no practice",'DB10 - publicado'!AH74="no practice"),0,'DB10 - corregido'!AH74-'DB10 - publicado'!AH74)</f>
        <v>0</v>
      </c>
      <c r="AI74" s="18">
        <f>+'DB10 - corregido'!AI74-'DB10 - publicado'!AI74</f>
        <v>0</v>
      </c>
      <c r="AK74" s="8">
        <v>0</v>
      </c>
    </row>
    <row r="75" spans="1:37" s="8" customFormat="1" ht="15">
      <c r="A75" s="61" t="s">
        <v>124</v>
      </c>
      <c r="B75" s="15">
        <f>+'DB10 - corregido'!B75-'DB10 - publicado'!B75</f>
        <v>0</v>
      </c>
      <c r="C75" s="15">
        <f>+'DB10 - corregido'!C75-'DB10 - publicado'!C75</f>
        <v>0</v>
      </c>
      <c r="D75" s="15">
        <f>+ROUND('DB10 - corregido'!D75,1)-ROUND('DB10 - publicado'!D75,1)</f>
        <v>0</v>
      </c>
      <c r="E75" s="15">
        <f>+ROUND('DB10 - corregido'!E75,1)-ROUND('DB10 - publicado'!E75,1)</f>
        <v>0</v>
      </c>
      <c r="F75" s="16">
        <f>IF(AND('DB10 - corregido'!F75="no practice",'DB10 - publicado'!F75="no practice"),0,'DB10 - corregido'!F75-'DB10 - publicado'!F75)</f>
        <v>0</v>
      </c>
      <c r="G75" s="2">
        <f>IF(AND('DB10 - corregido'!G75="no practice",'DB10 - publicado'!G75="no practice"),0,'DB10 - corregido'!G75-'DB10 - publicado'!G75)</f>
        <v>0</v>
      </c>
      <c r="H75" s="2">
        <f>IF(AND('DB10 - corregido'!H75="no practice",'DB10 - publicado'!H75="no practice"),0,ROUND('DB10 - corregido'!H75,1)-ROUND('DB10 - publicado'!H75,1))</f>
        <v>0</v>
      </c>
      <c r="I75" s="16">
        <f>IF(AND('DB10 - corregido'!I75="no practice",'DB10 - publicado'!I75="no practice"),0,'DB10 - corregido'!I75-'DB10 - publicado'!I75)</f>
        <v>0</v>
      </c>
      <c r="J75" s="2">
        <f>IF(AND('DB10 - corregido'!J75="no practice",'DB10 - publicado'!J75="no practice"),0,'DB10 - corregido'!J75-'DB10 - publicado'!J75)</f>
        <v>0</v>
      </c>
      <c r="K75" s="2">
        <f>IF(AND('DB10 - corregido'!K75="no practice",'DB10 - publicado'!K75="no practice"),0,ROUND('DB10 - corregido'!K75,1)-ROUND('DB10 - publicado'!K75,1))</f>
        <v>0</v>
      </c>
      <c r="L75" s="16">
        <f>+'DB10 - corregido'!L75-'DB10 - publicado'!L75</f>
        <v>0</v>
      </c>
      <c r="M75" s="2">
        <f>+'DB10 - corregido'!M75-'DB10 - publicado'!M75</f>
        <v>0</v>
      </c>
      <c r="N75" s="2">
        <f>+'DB10 - corregido'!N75-'DB10 - publicado'!N75</f>
        <v>0</v>
      </c>
      <c r="O75" s="2">
        <f>+'DB10 - corregido'!O75-'DB10 - publicado'!O75</f>
        <v>0</v>
      </c>
      <c r="P75" s="2">
        <f>+'DB10 - corregido'!P75-'DB10 - publicado'!P75</f>
        <v>0</v>
      </c>
      <c r="Q75" s="16">
        <f>+'DB10 - corregido'!Q75-'DB10 - publicado'!Q75</f>
        <v>0</v>
      </c>
      <c r="R75" s="2">
        <f>+'DB10 - corregido'!R75-'DB10 - publicado'!R75</f>
        <v>0</v>
      </c>
      <c r="S75" s="2">
        <f>+'DB10 - corregido'!S75-'DB10 - publicado'!S75</f>
        <v>0</v>
      </c>
      <c r="T75" s="2">
        <f>+'DB10 - corregido'!T75-'DB10 - publicado'!T75</f>
        <v>0</v>
      </c>
      <c r="U75" s="16">
        <f>+'DB10 - corregido'!U75-'DB10 - publicado'!U75</f>
        <v>0</v>
      </c>
      <c r="V75" s="2">
        <f>+'DB10 - corregido'!V75-'DB10 - publicado'!V75</f>
        <v>0</v>
      </c>
      <c r="W75" s="2">
        <f>+ROUND('DB10 - corregido'!W75,1)-ROUND('DB10 - publicado'!W75,1)</f>
        <v>0</v>
      </c>
      <c r="X75" s="16">
        <f>+'DB10 - corregido'!X75-'DB10 - publicado'!X75</f>
        <v>0</v>
      </c>
      <c r="Y75" s="2">
        <f>+'DB10 - corregido'!Y75-'DB10 - publicado'!Y75</f>
        <v>0</v>
      </c>
      <c r="Z75" s="2">
        <f>+'DB10 - corregido'!Z75-'DB10 - publicado'!Z75</f>
        <v>0</v>
      </c>
      <c r="AA75" s="2">
        <f>+'DB10 - corregido'!AA75-'DB10 - publicado'!AA75</f>
        <v>0</v>
      </c>
      <c r="AB75" s="2">
        <f>+'DB10 - corregido'!AB75-'DB10 - publicado'!AB75</f>
        <v>0</v>
      </c>
      <c r="AC75" s="2">
        <f>+'DB10 - corregido'!AC75-'DB10 - publicado'!AC75</f>
        <v>0</v>
      </c>
      <c r="AD75" s="16">
        <f>+'DB10 - corregido'!AD75-'DB10 - publicado'!AD75</f>
        <v>1</v>
      </c>
      <c r="AE75" s="2">
        <f>+'DB10 - corregido'!AE75-'DB10 - publicado'!AE75</f>
        <v>0</v>
      </c>
      <c r="AF75" s="2">
        <f>+'DB10 - corregido'!AF75-'DB10 - publicado'!AF75</f>
        <v>1.5999999999999996</v>
      </c>
      <c r="AG75" s="17">
        <f>IF(AND('DB10 - corregido'!AG75="no practice",'DB10 - publicado'!AG75="no practice"),0,'DB10 - corregido'!AG75-'DB10 - publicado'!AG75)</f>
        <v>0</v>
      </c>
      <c r="AH75" s="14">
        <f>IF(AND('DB10 - corregido'!AH75="no practice",'DB10 - publicado'!AH75="no practice"),0,'DB10 - corregido'!AH75-'DB10 - publicado'!AH75)</f>
        <v>0</v>
      </c>
      <c r="AI75" s="18">
        <f>+'DB10 - corregido'!AI75-'DB10 - publicado'!AI75</f>
        <v>0</v>
      </c>
      <c r="AK75" s="8">
        <v>0</v>
      </c>
    </row>
    <row r="76" spans="1:37" s="8" customFormat="1" ht="15">
      <c r="A76" s="61" t="s">
        <v>39</v>
      </c>
      <c r="B76" s="15">
        <f>+'DB10 - corregido'!B76-'DB10 - publicado'!B76</f>
        <v>0</v>
      </c>
      <c r="C76" s="15">
        <f>+'DB10 - corregido'!C76-'DB10 - publicado'!C76</f>
        <v>0</v>
      </c>
      <c r="D76" s="15">
        <f>+ROUND('DB10 - corregido'!D76,1)-ROUND('DB10 - publicado'!D76,1)</f>
        <v>0</v>
      </c>
      <c r="E76" s="15">
        <f>+ROUND('DB10 - corregido'!E76,1)-ROUND('DB10 - publicado'!E76,1)</f>
        <v>0</v>
      </c>
      <c r="F76" s="16">
        <f>IF(AND('DB10 - corregido'!F76="no practice",'DB10 - publicado'!F76="no practice"),0,'DB10 - corregido'!F76-'DB10 - publicado'!F76)</f>
        <v>0</v>
      </c>
      <c r="G76" s="2">
        <f>IF(AND('DB10 - corregido'!G76="no practice",'DB10 - publicado'!G76="no practice"),0,'DB10 - corregido'!G76-'DB10 - publicado'!G76)</f>
        <v>0</v>
      </c>
      <c r="H76" s="2">
        <f>IF(AND('DB10 - corregido'!H76="no practice",'DB10 - publicado'!H76="no practice"),0,ROUND('DB10 - corregido'!H76,1)-ROUND('DB10 - publicado'!H76,1))</f>
        <v>0</v>
      </c>
      <c r="I76" s="16">
        <f>IF(AND('DB10 - corregido'!I76="no practice",'DB10 - publicado'!I76="no practice"),0,'DB10 - corregido'!I76-'DB10 - publicado'!I76)</f>
        <v>0</v>
      </c>
      <c r="J76" s="2">
        <f>IF(AND('DB10 - corregido'!J76="no practice",'DB10 - publicado'!J76="no practice"),0,'DB10 - corregido'!J76-'DB10 - publicado'!J76)</f>
        <v>0</v>
      </c>
      <c r="K76" s="2">
        <f>IF(AND('DB10 - corregido'!K76="no practice",'DB10 - publicado'!K76="no practice"),0,ROUND('DB10 - corregido'!K76,1)-ROUND('DB10 - publicado'!K76,1))</f>
        <v>0</v>
      </c>
      <c r="L76" s="16">
        <f>+'DB10 - corregido'!L76-'DB10 - publicado'!L76</f>
        <v>0</v>
      </c>
      <c r="M76" s="2">
        <f>+'DB10 - corregido'!M76-'DB10 - publicado'!M76</f>
        <v>0</v>
      </c>
      <c r="N76" s="2">
        <f>+'DB10 - corregido'!N76-'DB10 - publicado'!N76</f>
        <v>0</v>
      </c>
      <c r="O76" s="2">
        <f>+'DB10 - corregido'!O76-'DB10 - publicado'!O76</f>
        <v>0</v>
      </c>
      <c r="P76" s="2">
        <f>+'DB10 - corregido'!P76-'DB10 - publicado'!P76</f>
        <v>0</v>
      </c>
      <c r="Q76" s="16">
        <f>+'DB10 - corregido'!Q76-'DB10 - publicado'!Q76</f>
        <v>0</v>
      </c>
      <c r="R76" s="2">
        <f>+'DB10 - corregido'!R76-'DB10 - publicado'!R76</f>
        <v>0</v>
      </c>
      <c r="S76" s="2">
        <f>+'DB10 - corregido'!S76-'DB10 - publicado'!S76</f>
        <v>0</v>
      </c>
      <c r="T76" s="2">
        <f>+'DB10 - corregido'!T76-'DB10 - publicado'!T76</f>
        <v>0</v>
      </c>
      <c r="U76" s="16">
        <f>+'DB10 - corregido'!U76-'DB10 - publicado'!U76</f>
        <v>0</v>
      </c>
      <c r="V76" s="2">
        <f>+'DB10 - corregido'!V76-'DB10 - publicado'!V76</f>
        <v>0</v>
      </c>
      <c r="W76" s="2">
        <f>+ROUND('DB10 - corregido'!W76,1)-ROUND('DB10 - publicado'!W76,1)</f>
        <v>0</v>
      </c>
      <c r="X76" s="16">
        <f>+'DB10 - corregido'!X76-'DB10 - publicado'!X76</f>
        <v>0</v>
      </c>
      <c r="Y76" s="2">
        <f>+'DB10 - corregido'!Y76-'DB10 - publicado'!Y76</f>
        <v>0</v>
      </c>
      <c r="Z76" s="2">
        <f>+'DB10 - corregido'!Z76-'DB10 - publicado'!Z76</f>
        <v>0</v>
      </c>
      <c r="AA76" s="2">
        <f>+'DB10 - corregido'!AA76-'DB10 - publicado'!AA76</f>
        <v>0</v>
      </c>
      <c r="AB76" s="2">
        <f>+'DB10 - corregido'!AB76-'DB10 - publicado'!AB76</f>
        <v>0</v>
      </c>
      <c r="AC76" s="2">
        <f>+'DB10 - corregido'!AC76-'DB10 - publicado'!AC76</f>
        <v>0</v>
      </c>
      <c r="AD76" s="16">
        <f>+'DB10 - corregido'!AD76-'DB10 - publicado'!AD76</f>
        <v>0</v>
      </c>
      <c r="AE76" s="2">
        <f>+'DB10 - corregido'!AE76-'DB10 - publicado'!AE76</f>
        <v>0</v>
      </c>
      <c r="AF76" s="2">
        <f>+'DB10 - corregido'!AF76-'DB10 - publicado'!AF76</f>
        <v>0</v>
      </c>
      <c r="AG76" s="17">
        <f>IF(AND('DB10 - corregido'!AG76="no practice",'DB10 - publicado'!AG76="no practice"),0,'DB10 - corregido'!AG76-'DB10 - publicado'!AG76)</f>
        <v>0</v>
      </c>
      <c r="AH76" s="14">
        <f>IF(AND('DB10 - corregido'!AH76="no practice",'DB10 - publicado'!AH76="no practice"),0,'DB10 - corregido'!AH76-'DB10 - publicado'!AH76)</f>
        <v>0</v>
      </c>
      <c r="AI76" s="18">
        <f>+'DB10 - corregido'!AI76-'DB10 - publicado'!AI76</f>
        <v>0</v>
      </c>
      <c r="AK76" s="8">
        <v>0</v>
      </c>
    </row>
    <row r="77" spans="1:37" s="8" customFormat="1" ht="15">
      <c r="A77" s="61" t="s">
        <v>40</v>
      </c>
      <c r="B77" s="15">
        <f>+'DB10 - corregido'!B77-'DB10 - publicado'!B77</f>
        <v>0</v>
      </c>
      <c r="C77" s="15">
        <f>+'DB10 - corregido'!C77-'DB10 - publicado'!C77</f>
        <v>0</v>
      </c>
      <c r="D77" s="15">
        <f>+ROUND('DB10 - corregido'!D77,1)-ROUND('DB10 - publicado'!D77,1)</f>
        <v>0</v>
      </c>
      <c r="E77" s="15">
        <f>+ROUND('DB10 - corregido'!E77,1)-ROUND('DB10 - publicado'!E77,1)</f>
        <v>0</v>
      </c>
      <c r="F77" s="16">
        <f>IF(AND('DB10 - corregido'!F77="no practice",'DB10 - publicado'!F77="no practice"),0,'DB10 - corregido'!F77-'DB10 - publicado'!F77)</f>
        <v>0</v>
      </c>
      <c r="G77" s="2">
        <f>IF(AND('DB10 - corregido'!G77="no practice",'DB10 - publicado'!G77="no practice"),0,'DB10 - corregido'!G77-'DB10 - publicado'!G77)</f>
        <v>0</v>
      </c>
      <c r="H77" s="2">
        <f>IF(AND('DB10 - corregido'!H77="no practice",'DB10 - publicado'!H77="no practice"),0,ROUND('DB10 - corregido'!H77,1)-ROUND('DB10 - publicado'!H77,1))</f>
        <v>0</v>
      </c>
      <c r="I77" s="16">
        <f>IF(AND('DB10 - corregido'!I77="no practice",'DB10 - publicado'!I77="no practice"),0,'DB10 - corregido'!I77-'DB10 - publicado'!I77)</f>
        <v>0</v>
      </c>
      <c r="J77" s="2">
        <f>IF(AND('DB10 - corregido'!J77="no practice",'DB10 - publicado'!J77="no practice"),0,'DB10 - corregido'!J77-'DB10 - publicado'!J77)</f>
        <v>0</v>
      </c>
      <c r="K77" s="2">
        <f>IF(AND('DB10 - corregido'!K77="no practice",'DB10 - publicado'!K77="no practice"),0,ROUND('DB10 - corregido'!K77,1)-ROUND('DB10 - publicado'!K77,1))</f>
        <v>0</v>
      </c>
      <c r="L77" s="16">
        <f>+'DB10 - corregido'!L77-'DB10 - publicado'!L77</f>
        <v>0</v>
      </c>
      <c r="M77" s="2">
        <f>+'DB10 - corregido'!M77-'DB10 - publicado'!M77</f>
        <v>0</v>
      </c>
      <c r="N77" s="2">
        <f>+'DB10 - corregido'!N77-'DB10 - publicado'!N77</f>
        <v>0</v>
      </c>
      <c r="O77" s="2">
        <f>+'DB10 - corregido'!O77-'DB10 - publicado'!O77</f>
        <v>0</v>
      </c>
      <c r="P77" s="2">
        <f>+'DB10 - corregido'!P77-'DB10 - publicado'!P77</f>
        <v>0</v>
      </c>
      <c r="Q77" s="16">
        <f>+'DB10 - corregido'!Q77-'DB10 - publicado'!Q77</f>
        <v>0</v>
      </c>
      <c r="R77" s="2">
        <f>+'DB10 - corregido'!R77-'DB10 - publicado'!R77</f>
        <v>0</v>
      </c>
      <c r="S77" s="2">
        <f>+'DB10 - corregido'!S77-'DB10 - publicado'!S77</f>
        <v>0</v>
      </c>
      <c r="T77" s="2">
        <f>+'DB10 - corregido'!T77-'DB10 - publicado'!T77</f>
        <v>0</v>
      </c>
      <c r="U77" s="16">
        <f>+'DB10 - corregido'!U77-'DB10 - publicado'!U77</f>
        <v>0</v>
      </c>
      <c r="V77" s="2">
        <f>+'DB10 - corregido'!V77-'DB10 - publicado'!V77</f>
        <v>0</v>
      </c>
      <c r="W77" s="2">
        <f>+ROUND('DB10 - corregido'!W77,1)-ROUND('DB10 - publicado'!W77,1)</f>
        <v>0</v>
      </c>
      <c r="X77" s="16">
        <f>+'DB10 - corregido'!X77-'DB10 - publicado'!X77</f>
        <v>0</v>
      </c>
      <c r="Y77" s="2">
        <f>+'DB10 - corregido'!Y77-'DB10 - publicado'!Y77</f>
        <v>0</v>
      </c>
      <c r="Z77" s="2">
        <f>+'DB10 - corregido'!Z77-'DB10 - publicado'!Z77</f>
        <v>0</v>
      </c>
      <c r="AA77" s="2">
        <f>+'DB10 - corregido'!AA77-'DB10 - publicado'!AA77</f>
        <v>0</v>
      </c>
      <c r="AB77" s="2">
        <f>+'DB10 - corregido'!AB77-'DB10 - publicado'!AB77</f>
        <v>0</v>
      </c>
      <c r="AC77" s="2">
        <f>+'DB10 - corregido'!AC77-'DB10 - publicado'!AC77</f>
        <v>0</v>
      </c>
      <c r="AD77" s="16">
        <f>+'DB10 - corregido'!AD77-'DB10 - publicado'!AD77</f>
        <v>1</v>
      </c>
      <c r="AE77" s="2">
        <f>+'DB10 - corregido'!AE77-'DB10 - publicado'!AE77</f>
        <v>0</v>
      </c>
      <c r="AF77" s="2">
        <f>+'DB10 - corregido'!AF77-'DB10 - publicado'!AF77</f>
        <v>0</v>
      </c>
      <c r="AG77" s="17">
        <f>IF(AND('DB10 - corregido'!AG77="no practice",'DB10 - publicado'!AG77="no practice"),0,'DB10 - corregido'!AG77-'DB10 - publicado'!AG77)</f>
        <v>0</v>
      </c>
      <c r="AH77" s="14">
        <f>IF(AND('DB10 - corregido'!AH77="no practice",'DB10 - publicado'!AH77="no practice"),0,'DB10 - corregido'!AH77-'DB10 - publicado'!AH77)</f>
        <v>0</v>
      </c>
      <c r="AI77" s="18">
        <f>+'DB10 - corregido'!AI77-'DB10 - publicado'!AI77</f>
        <v>0</v>
      </c>
      <c r="AK77" s="8">
        <v>0</v>
      </c>
    </row>
    <row r="78" spans="1:37" s="8" customFormat="1" ht="15">
      <c r="A78" s="61" t="s">
        <v>125</v>
      </c>
      <c r="B78" s="15">
        <f>+'DB10 - corregido'!B78-'DB10 - publicado'!B78</f>
        <v>0</v>
      </c>
      <c r="C78" s="15">
        <f>+'DB10 - corregido'!C78-'DB10 - publicado'!C78</f>
        <v>0</v>
      </c>
      <c r="D78" s="15">
        <f>+ROUND('DB10 - corregido'!D78,1)-ROUND('DB10 - publicado'!D78,1)</f>
        <v>0</v>
      </c>
      <c r="E78" s="15">
        <f>+ROUND('DB10 - corregido'!E78,1)-ROUND('DB10 - publicado'!E78,1)</f>
        <v>0</v>
      </c>
      <c r="F78" s="16">
        <f>IF(AND('DB10 - corregido'!F78="no practice",'DB10 - publicado'!F78="no practice"),0,'DB10 - corregido'!F78-'DB10 - publicado'!F78)</f>
        <v>0</v>
      </c>
      <c r="G78" s="2">
        <f>IF(AND('DB10 - corregido'!G78="no practice",'DB10 - publicado'!G78="no practice"),0,'DB10 - corregido'!G78-'DB10 - publicado'!G78)</f>
        <v>0</v>
      </c>
      <c r="H78" s="2">
        <f>IF(AND('DB10 - corregido'!H78="no practice",'DB10 - publicado'!H78="no practice"),0,ROUND('DB10 - corregido'!H78,1)-ROUND('DB10 - publicado'!H78,1))</f>
        <v>0</v>
      </c>
      <c r="I78" s="16">
        <f>IF(AND('DB10 - corregido'!I78="no practice",'DB10 - publicado'!I78="no practice"),0,'DB10 - corregido'!I78-'DB10 - publicado'!I78)</f>
        <v>0</v>
      </c>
      <c r="J78" s="2">
        <f>IF(AND('DB10 - corregido'!J78="no practice",'DB10 - publicado'!J78="no practice"),0,'DB10 - corregido'!J78-'DB10 - publicado'!J78)</f>
        <v>0</v>
      </c>
      <c r="K78" s="2">
        <f>IF(AND('DB10 - corregido'!K78="no practice",'DB10 - publicado'!K78="no practice"),0,ROUND('DB10 - corregido'!K78,1)-ROUND('DB10 - publicado'!K78,1))</f>
        <v>0</v>
      </c>
      <c r="L78" s="16">
        <f>+'DB10 - corregido'!L78-'DB10 - publicado'!L78</f>
        <v>0</v>
      </c>
      <c r="M78" s="2">
        <f>+'DB10 - corregido'!M78-'DB10 - publicado'!M78</f>
        <v>0</v>
      </c>
      <c r="N78" s="2">
        <f>+'DB10 - corregido'!N78-'DB10 - publicado'!N78</f>
        <v>0</v>
      </c>
      <c r="O78" s="2">
        <f>+'DB10 - corregido'!O78-'DB10 - publicado'!O78</f>
        <v>0</v>
      </c>
      <c r="P78" s="2">
        <f>+'DB10 - corregido'!P78-'DB10 - publicado'!P78</f>
        <v>0</v>
      </c>
      <c r="Q78" s="16">
        <f>+'DB10 - corregido'!Q78-'DB10 - publicado'!Q78</f>
        <v>0</v>
      </c>
      <c r="R78" s="2">
        <f>+'DB10 - corregido'!R78-'DB10 - publicado'!R78</f>
        <v>0</v>
      </c>
      <c r="S78" s="2">
        <f>+'DB10 - corregido'!S78-'DB10 - publicado'!S78</f>
        <v>0</v>
      </c>
      <c r="T78" s="2">
        <f>+'DB10 - corregido'!T78-'DB10 - publicado'!T78</f>
        <v>0</v>
      </c>
      <c r="U78" s="16">
        <f>+'DB10 - corregido'!U78-'DB10 - publicado'!U78</f>
        <v>0</v>
      </c>
      <c r="V78" s="2">
        <f>+'DB10 - corregido'!V78-'DB10 - publicado'!V78</f>
        <v>0</v>
      </c>
      <c r="W78" s="2">
        <f>+ROUND('DB10 - corregido'!W78,1)-ROUND('DB10 - publicado'!W78,1)</f>
        <v>0</v>
      </c>
      <c r="X78" s="16">
        <f>+'DB10 - corregido'!X78-'DB10 - publicado'!X78</f>
        <v>0</v>
      </c>
      <c r="Y78" s="2">
        <f>+'DB10 - corregido'!Y78-'DB10 - publicado'!Y78</f>
        <v>0</v>
      </c>
      <c r="Z78" s="2">
        <f>+'DB10 - corregido'!Z78-'DB10 - publicado'!Z78</f>
        <v>0</v>
      </c>
      <c r="AA78" s="2">
        <f>+'DB10 - corregido'!AA78-'DB10 - publicado'!AA78</f>
        <v>0</v>
      </c>
      <c r="AB78" s="2">
        <f>+'DB10 - corregido'!AB78-'DB10 - publicado'!AB78</f>
        <v>0</v>
      </c>
      <c r="AC78" s="2">
        <f>+'DB10 - corregido'!AC78-'DB10 - publicado'!AC78</f>
        <v>0</v>
      </c>
      <c r="AD78" s="16">
        <f>+'DB10 - corregido'!AD78-'DB10 - publicado'!AD78</f>
        <v>0</v>
      </c>
      <c r="AE78" s="2">
        <f>+'DB10 - corregido'!AE78-'DB10 - publicado'!AE78</f>
        <v>0</v>
      </c>
      <c r="AF78" s="2">
        <f>+'DB10 - corregido'!AF78-'DB10 - publicado'!AF78</f>
        <v>0</v>
      </c>
      <c r="AG78" s="17">
        <f>IF(AND('DB10 - corregido'!AG78="no practice",'DB10 - publicado'!AG78="no practice"),0,'DB10 - corregido'!AG78-'DB10 - publicado'!AG78)</f>
        <v>0</v>
      </c>
      <c r="AH78" s="14">
        <f>IF(AND('DB10 - corregido'!AH78="no practice",'DB10 - publicado'!AH78="no practice"),0,'DB10 - corregido'!AH78-'DB10 - publicado'!AH78)</f>
        <v>0</v>
      </c>
      <c r="AI78" s="18">
        <f>+'DB10 - corregido'!AI78-'DB10 - publicado'!AI78</f>
        <v>0</v>
      </c>
      <c r="AK78" s="8">
        <v>0</v>
      </c>
    </row>
    <row r="79" spans="1:37" s="8" customFormat="1" ht="15">
      <c r="A79" s="61" t="s">
        <v>41</v>
      </c>
      <c r="B79" s="15">
        <f>+'DB10 - corregido'!B79-'DB10 - publicado'!B79</f>
        <v>0</v>
      </c>
      <c r="C79" s="15">
        <f>+'DB10 - corregido'!C79-'DB10 - publicado'!C79</f>
        <v>0</v>
      </c>
      <c r="D79" s="15">
        <f>+ROUND('DB10 - corregido'!D79,1)-ROUND('DB10 - publicado'!D79,1)</f>
        <v>0</v>
      </c>
      <c r="E79" s="15">
        <f>+ROUND('DB10 - corregido'!E79,1)-ROUND('DB10 - publicado'!E79,1)</f>
        <v>0</v>
      </c>
      <c r="F79" s="16">
        <f>IF(AND('DB10 - corregido'!F79="no practice",'DB10 - publicado'!F79="no practice"),0,'DB10 - corregido'!F79-'DB10 - publicado'!F79)</f>
        <v>0</v>
      </c>
      <c r="G79" s="2">
        <f>IF(AND('DB10 - corregido'!G79="no practice",'DB10 - publicado'!G79="no practice"),0,'DB10 - corregido'!G79-'DB10 - publicado'!G79)</f>
        <v>0</v>
      </c>
      <c r="H79" s="2">
        <f>IF(AND('DB10 - corregido'!H79="no practice",'DB10 - publicado'!H79="no practice"),0,ROUND('DB10 - corregido'!H79,1)-ROUND('DB10 - publicado'!H79,1))</f>
        <v>0</v>
      </c>
      <c r="I79" s="16">
        <f>IF(AND('DB10 - corregido'!I79="no practice",'DB10 - publicado'!I79="no practice"),0,'DB10 - corregido'!I79-'DB10 - publicado'!I79)</f>
        <v>0</v>
      </c>
      <c r="J79" s="2">
        <f>IF(AND('DB10 - corregido'!J79="no practice",'DB10 - publicado'!J79="no practice"),0,'DB10 - corregido'!J79-'DB10 - publicado'!J79)</f>
        <v>43</v>
      </c>
      <c r="K79" s="2">
        <f>IF(AND('DB10 - corregido'!K79="no practice",'DB10 - publicado'!K79="no practice"),0,ROUND('DB10 - corregido'!K79,1)-ROUND('DB10 - publicado'!K79,1))</f>
        <v>0</v>
      </c>
      <c r="L79" s="16">
        <f>+'DB10 - corregido'!L79-'DB10 - publicado'!L79</f>
        <v>0</v>
      </c>
      <c r="M79" s="2">
        <f>+'DB10 - corregido'!M79-'DB10 - publicado'!M79</f>
        <v>0</v>
      </c>
      <c r="N79" s="2">
        <f>+'DB10 - corregido'!N79-'DB10 - publicado'!N79</f>
        <v>0</v>
      </c>
      <c r="O79" s="2">
        <f>+'DB10 - corregido'!O79-'DB10 - publicado'!O79</f>
        <v>0</v>
      </c>
      <c r="P79" s="2">
        <f>+'DB10 - corregido'!P79-'DB10 - publicado'!P79</f>
        <v>0</v>
      </c>
      <c r="Q79" s="16">
        <f>+'DB10 - corregido'!Q79-'DB10 - publicado'!Q79</f>
        <v>0</v>
      </c>
      <c r="R79" s="2">
        <f>+'DB10 - corregido'!R79-'DB10 - publicado'!R79</f>
        <v>0</v>
      </c>
      <c r="S79" s="2">
        <f>+'DB10 - corregido'!S79-'DB10 - publicado'!S79</f>
        <v>0</v>
      </c>
      <c r="T79" s="2">
        <f>+'DB10 - corregido'!T79-'DB10 - publicado'!T79</f>
        <v>0</v>
      </c>
      <c r="U79" s="16">
        <f>+'DB10 - corregido'!U79-'DB10 - publicado'!U79</f>
        <v>0</v>
      </c>
      <c r="V79" s="2">
        <f>+'DB10 - corregido'!V79-'DB10 - publicado'!V79</f>
        <v>0</v>
      </c>
      <c r="W79" s="2">
        <f>+ROUND('DB10 - corregido'!W79,1)-ROUND('DB10 - publicado'!W79,1)</f>
        <v>0</v>
      </c>
      <c r="X79" s="16">
        <f>+'DB10 - corregido'!X79-'DB10 - publicado'!X79</f>
        <v>0</v>
      </c>
      <c r="Y79" s="2">
        <f>+'DB10 - corregido'!Y79-'DB10 - publicado'!Y79</f>
        <v>0</v>
      </c>
      <c r="Z79" s="2">
        <f>+'DB10 - corregido'!Z79-'DB10 - publicado'!Z79</f>
        <v>0</v>
      </c>
      <c r="AA79" s="2">
        <f>+'DB10 - corregido'!AA79-'DB10 - publicado'!AA79</f>
        <v>0</v>
      </c>
      <c r="AB79" s="2">
        <f>+'DB10 - corregido'!AB79-'DB10 - publicado'!AB79</f>
        <v>0</v>
      </c>
      <c r="AC79" s="2">
        <f>+'DB10 - corregido'!AC79-'DB10 - publicado'!AC79</f>
        <v>0</v>
      </c>
      <c r="AD79" s="16">
        <f>+'DB10 - corregido'!AD79-'DB10 - publicado'!AD79</f>
        <v>0</v>
      </c>
      <c r="AE79" s="2">
        <f>+'DB10 - corregido'!AE79-'DB10 - publicado'!AE79</f>
        <v>0</v>
      </c>
      <c r="AF79" s="2">
        <f>+'DB10 - corregido'!AF79-'DB10 - publicado'!AF79</f>
        <v>0</v>
      </c>
      <c r="AG79" s="17">
        <f>IF(AND('DB10 - corregido'!AG79="no practice",'DB10 - publicado'!AG79="no practice"),0,'DB10 - corregido'!AG79-'DB10 - publicado'!AG79)</f>
        <v>0</v>
      </c>
      <c r="AH79" s="14">
        <f>IF(AND('DB10 - corregido'!AH79="no practice",'DB10 - publicado'!AH79="no practice"),0,'DB10 - corregido'!AH79-'DB10 - publicado'!AH79)</f>
        <v>0</v>
      </c>
      <c r="AI79" s="18">
        <f>+'DB10 - corregido'!AI79-'DB10 - publicado'!AI79</f>
        <v>0</v>
      </c>
      <c r="AK79" s="8">
        <v>0</v>
      </c>
    </row>
    <row r="80" spans="1:37" s="8" customFormat="1" ht="15">
      <c r="A80" s="61" t="s">
        <v>126</v>
      </c>
      <c r="B80" s="15">
        <f>+'DB10 - corregido'!B80-'DB10 - publicado'!B80</f>
        <v>0</v>
      </c>
      <c r="C80" s="15">
        <f>+'DB10 - corregido'!C80-'DB10 - publicado'!C80</f>
        <v>0</v>
      </c>
      <c r="D80" s="15">
        <f>+ROUND('DB10 - corregido'!D80,1)-ROUND('DB10 - publicado'!D80,1)</f>
        <v>0</v>
      </c>
      <c r="E80" s="15">
        <f>+ROUND('DB10 - corregido'!E80,1)-ROUND('DB10 - publicado'!E80,1)</f>
        <v>0</v>
      </c>
      <c r="F80" s="16">
        <f>IF(AND('DB10 - corregido'!F80="no practice",'DB10 - publicado'!F80="no practice"),0,'DB10 - corregido'!F80-'DB10 - publicado'!F80)</f>
        <v>-1</v>
      </c>
      <c r="G80" s="2">
        <f>IF(AND('DB10 - corregido'!G80="no practice",'DB10 - publicado'!G80="no practice"),0,'DB10 - corregido'!G80-'DB10 - publicado'!G80)</f>
        <v>24</v>
      </c>
      <c r="H80" s="2">
        <f>IF(AND('DB10 - corregido'!H80="no practice",'DB10 - publicado'!H80="no practice"),0,ROUND('DB10 - corregido'!H80,1)-ROUND('DB10 - publicado'!H80,1))</f>
        <v>0</v>
      </c>
      <c r="I80" s="16">
        <f>IF(AND('DB10 - corregido'!I80="no practice",'DB10 - publicado'!I80="no practice"),0,'DB10 - corregido'!I80-'DB10 - publicado'!I80)</f>
        <v>0</v>
      </c>
      <c r="J80" s="2">
        <f>IF(AND('DB10 - corregido'!J80="no practice",'DB10 - publicado'!J80="no practice"),0,'DB10 - corregido'!J80-'DB10 - publicado'!J80)</f>
        <v>0</v>
      </c>
      <c r="K80" s="2">
        <f>IF(AND('DB10 - corregido'!K80="no practice",'DB10 - publicado'!K80="no practice"),0,ROUND('DB10 - corregido'!K80,1)-ROUND('DB10 - publicado'!K80,1))</f>
        <v>0</v>
      </c>
      <c r="L80" s="16">
        <f>+'DB10 - corregido'!L80-'DB10 - publicado'!L80</f>
        <v>0</v>
      </c>
      <c r="M80" s="2">
        <f>+'DB10 - corregido'!M80-'DB10 - publicado'!M80</f>
        <v>0</v>
      </c>
      <c r="N80" s="2">
        <f>+'DB10 - corregido'!N80-'DB10 - publicado'!N80</f>
        <v>0</v>
      </c>
      <c r="O80" s="2">
        <f>+'DB10 - corregido'!O80-'DB10 - publicado'!O80</f>
        <v>0</v>
      </c>
      <c r="P80" s="2">
        <f>+'DB10 - corregido'!P80-'DB10 - publicado'!P80</f>
        <v>0</v>
      </c>
      <c r="Q80" s="16">
        <f>+'DB10 - corregido'!Q80-'DB10 - publicado'!Q80</f>
        <v>0</v>
      </c>
      <c r="R80" s="2">
        <f>+'DB10 - corregido'!R80-'DB10 - publicado'!R80</f>
        <v>0</v>
      </c>
      <c r="S80" s="2">
        <f>+'DB10 - corregido'!S80-'DB10 - publicado'!S80</f>
        <v>0</v>
      </c>
      <c r="T80" s="2">
        <f>+'DB10 - corregido'!T80-'DB10 - publicado'!T80</f>
        <v>0</v>
      </c>
      <c r="U80" s="16">
        <f>+'DB10 - corregido'!U80-'DB10 - publicado'!U80</f>
        <v>0</v>
      </c>
      <c r="V80" s="2">
        <f>+'DB10 - corregido'!V80-'DB10 - publicado'!V80</f>
        <v>0</v>
      </c>
      <c r="W80" s="2">
        <f>+ROUND('DB10 - corregido'!W80,1)-ROUND('DB10 - publicado'!W80,1)</f>
        <v>0</v>
      </c>
      <c r="X80" s="16">
        <f>+'DB10 - corregido'!X80-'DB10 - publicado'!X80</f>
        <v>0</v>
      </c>
      <c r="Y80" s="2">
        <f>+'DB10 - corregido'!Y80-'DB10 - publicado'!Y80</f>
        <v>0</v>
      </c>
      <c r="Z80" s="2">
        <f>+'DB10 - corregido'!Z80-'DB10 - publicado'!Z80</f>
        <v>0</v>
      </c>
      <c r="AA80" s="2">
        <f>+'DB10 - corregido'!AA80-'DB10 - publicado'!AA80</f>
        <v>0</v>
      </c>
      <c r="AB80" s="2">
        <f>+'DB10 - corregido'!AB80-'DB10 - publicado'!AB80</f>
        <v>0</v>
      </c>
      <c r="AC80" s="2">
        <f>+'DB10 - corregido'!AC80-'DB10 - publicado'!AC80</f>
        <v>0</v>
      </c>
      <c r="AD80" s="16">
        <f>+'DB10 - corregido'!AD80-'DB10 - publicado'!AD80</f>
        <v>0</v>
      </c>
      <c r="AE80" s="2">
        <f>+'DB10 - corregido'!AE80-'DB10 - publicado'!AE80</f>
        <v>0</v>
      </c>
      <c r="AF80" s="2">
        <f>+'DB10 - corregido'!AF80-'DB10 - publicado'!AF80</f>
        <v>0</v>
      </c>
      <c r="AG80" s="17">
        <f>IF(AND('DB10 - corregido'!AG80="no practice",'DB10 - publicado'!AG80="no practice"),0,'DB10 - corregido'!AG80-'DB10 - publicado'!AG80)</f>
        <v>0</v>
      </c>
      <c r="AH80" s="14">
        <f>IF(AND('DB10 - corregido'!AH80="no practice",'DB10 - publicado'!AH80="no practice"),0,'DB10 - corregido'!AH80-'DB10 - publicado'!AH80)</f>
        <v>0</v>
      </c>
      <c r="AI80" s="18">
        <f>+'DB10 - corregido'!AI80-'DB10 - publicado'!AI80</f>
        <v>0</v>
      </c>
      <c r="AK80" s="8">
        <v>0</v>
      </c>
    </row>
    <row r="81" spans="1:37" s="8" customFormat="1" ht="15">
      <c r="A81" s="61" t="s">
        <v>42</v>
      </c>
      <c r="B81" s="15">
        <f>+'DB10 - corregido'!B81-'DB10 - publicado'!B81</f>
        <v>0</v>
      </c>
      <c r="C81" s="15">
        <f>+'DB10 - corregido'!C81-'DB10 - publicado'!C81</f>
        <v>0</v>
      </c>
      <c r="D81" s="15">
        <f>+ROUND('DB10 - corregido'!D81,1)-ROUND('DB10 - publicado'!D81,1)</f>
        <v>0</v>
      </c>
      <c r="E81" s="15">
        <f>+ROUND('DB10 - corregido'!E81,1)-ROUND('DB10 - publicado'!E81,1)</f>
        <v>0</v>
      </c>
      <c r="F81" s="16">
        <f>IF(AND('DB10 - corregido'!F81="no practice",'DB10 - publicado'!F81="no practice"),0,'DB10 - corregido'!F81-'DB10 - publicado'!F81)</f>
        <v>0</v>
      </c>
      <c r="G81" s="2">
        <f>IF(AND('DB10 - corregido'!G81="no practice",'DB10 - publicado'!G81="no practice"),0,'DB10 - corregido'!G81-'DB10 - publicado'!G81)</f>
        <v>0</v>
      </c>
      <c r="H81" s="2">
        <f>IF(AND('DB10 - corregido'!H81="no practice",'DB10 - publicado'!H81="no practice"),0,ROUND('DB10 - corregido'!H81,1)-ROUND('DB10 - publicado'!H81,1))</f>
        <v>0</v>
      </c>
      <c r="I81" s="16">
        <f>IF(AND('DB10 - corregido'!I81="no practice",'DB10 - publicado'!I81="no practice"),0,'DB10 - corregido'!I81-'DB10 - publicado'!I81)</f>
        <v>0</v>
      </c>
      <c r="J81" s="2">
        <f>IF(AND('DB10 - corregido'!J81="no practice",'DB10 - publicado'!J81="no practice"),0,'DB10 - corregido'!J81-'DB10 - publicado'!J81)</f>
        <v>0</v>
      </c>
      <c r="K81" s="2">
        <f>IF(AND('DB10 - corregido'!K81="no practice",'DB10 - publicado'!K81="no practice"),0,ROUND('DB10 - corregido'!K81,1)-ROUND('DB10 - publicado'!K81,1))</f>
        <v>0</v>
      </c>
      <c r="L81" s="16">
        <f>+'DB10 - corregido'!L81-'DB10 - publicado'!L81</f>
        <v>0</v>
      </c>
      <c r="M81" s="2">
        <f>+'DB10 - corregido'!M81-'DB10 - publicado'!M81</f>
        <v>0</v>
      </c>
      <c r="N81" s="2">
        <f>+'DB10 - corregido'!N81-'DB10 - publicado'!N81</f>
        <v>0</v>
      </c>
      <c r="O81" s="2">
        <f>+'DB10 - corregido'!O81-'DB10 - publicado'!O81</f>
        <v>0</v>
      </c>
      <c r="P81" s="2">
        <f>+'DB10 - corregido'!P81-'DB10 - publicado'!P81</f>
        <v>0</v>
      </c>
      <c r="Q81" s="16">
        <f>+'DB10 - corregido'!Q81-'DB10 - publicado'!Q81</f>
        <v>0</v>
      </c>
      <c r="R81" s="2">
        <f>+'DB10 - corregido'!R81-'DB10 - publicado'!R81</f>
        <v>0</v>
      </c>
      <c r="S81" s="2">
        <f>+'DB10 - corregido'!S81-'DB10 - publicado'!S81</f>
        <v>0</v>
      </c>
      <c r="T81" s="2">
        <f>+'DB10 - corregido'!T81-'DB10 - publicado'!T81</f>
        <v>0</v>
      </c>
      <c r="U81" s="16">
        <f>+'DB10 - corregido'!U81-'DB10 - publicado'!U81</f>
        <v>0</v>
      </c>
      <c r="V81" s="2">
        <f>+'DB10 - corregido'!V81-'DB10 - publicado'!V81</f>
        <v>0</v>
      </c>
      <c r="W81" s="2">
        <f>+ROUND('DB10 - corregido'!W81,1)-ROUND('DB10 - publicado'!W81,1)</f>
        <v>0</v>
      </c>
      <c r="X81" s="16">
        <f>+'DB10 - corregido'!X81-'DB10 - publicado'!X81</f>
        <v>0</v>
      </c>
      <c r="Y81" s="2">
        <f>+'DB10 - corregido'!Y81-'DB10 - publicado'!Y81</f>
        <v>0</v>
      </c>
      <c r="Z81" s="2">
        <f>+'DB10 - corregido'!Z81-'DB10 - publicado'!Z81</f>
        <v>0</v>
      </c>
      <c r="AA81" s="2">
        <f>+'DB10 - corregido'!AA81-'DB10 - publicado'!AA81</f>
        <v>0</v>
      </c>
      <c r="AB81" s="2">
        <f>+'DB10 - corregido'!AB81-'DB10 - publicado'!AB81</f>
        <v>0</v>
      </c>
      <c r="AC81" s="2">
        <f>+'DB10 - corregido'!AC81-'DB10 - publicado'!AC81</f>
        <v>0</v>
      </c>
      <c r="AD81" s="16">
        <f>+'DB10 - corregido'!AD81-'DB10 - publicado'!AD81</f>
        <v>0</v>
      </c>
      <c r="AE81" s="2">
        <f>+'DB10 - corregido'!AE81-'DB10 - publicado'!AE81</f>
        <v>0</v>
      </c>
      <c r="AF81" s="2">
        <f>+'DB10 - corregido'!AF81-'DB10 - publicado'!AF81</f>
        <v>0</v>
      </c>
      <c r="AG81" s="17">
        <f>IF(AND('DB10 - corregido'!AG81="no practice",'DB10 - publicado'!AG81="no practice"),0,'DB10 - corregido'!AG81-'DB10 - publicado'!AG81)</f>
        <v>0</v>
      </c>
      <c r="AH81" s="14">
        <f>IF(AND('DB10 - corregido'!AH81="no practice",'DB10 - publicado'!AH81="no practice"),0,'DB10 - corregido'!AH81-'DB10 - publicado'!AH81)</f>
        <v>0</v>
      </c>
      <c r="AI81" s="18">
        <f>+'DB10 - corregido'!AI81-'DB10 - publicado'!AI81</f>
        <v>0</v>
      </c>
      <c r="AK81" s="8">
        <v>0</v>
      </c>
    </row>
    <row r="82" spans="1:37" s="8" customFormat="1" ht="15">
      <c r="A82" s="61" t="s">
        <v>127</v>
      </c>
      <c r="B82" s="15">
        <f>+'DB10 - corregido'!B82-'DB10 - publicado'!B82</f>
        <v>0</v>
      </c>
      <c r="C82" s="15">
        <f>+'DB10 - corregido'!C82-'DB10 - publicado'!C82</f>
        <v>0</v>
      </c>
      <c r="D82" s="15">
        <f>+ROUND('DB10 - corregido'!D82,1)-ROUND('DB10 - publicado'!D82,1)</f>
        <v>0</v>
      </c>
      <c r="E82" s="15">
        <f>+ROUND('DB10 - corregido'!E82,1)-ROUND('DB10 - publicado'!E82,1)</f>
        <v>0</v>
      </c>
      <c r="F82" s="16">
        <f>IF(AND('DB10 - corregido'!F82="no practice",'DB10 - publicado'!F82="no practice"),0,'DB10 - corregido'!F82-'DB10 - publicado'!F82)</f>
        <v>0</v>
      </c>
      <c r="G82" s="2">
        <f>IF(AND('DB10 - corregido'!G82="no practice",'DB10 - publicado'!G82="no practice"),0,'DB10 - corregido'!G82-'DB10 - publicado'!G82)</f>
        <v>0</v>
      </c>
      <c r="H82" s="2">
        <f>IF(AND('DB10 - corregido'!H82="no practice",'DB10 - publicado'!H82="no practice"),0,ROUND('DB10 - corregido'!H82,1)-ROUND('DB10 - publicado'!H82,1))</f>
        <v>0</v>
      </c>
      <c r="I82" s="16">
        <f>IF(AND('DB10 - corregido'!I82="no practice",'DB10 - publicado'!I82="no practice"),0,'DB10 - corregido'!I82-'DB10 - publicado'!I82)</f>
        <v>0</v>
      </c>
      <c r="J82" s="2">
        <f>IF(AND('DB10 - corregido'!J82="no practice",'DB10 - publicado'!J82="no practice"),0,'DB10 - corregido'!J82-'DB10 - publicado'!J82)</f>
        <v>0</v>
      </c>
      <c r="K82" s="2">
        <f>IF(AND('DB10 - corregido'!K82="no practice",'DB10 - publicado'!K82="no practice"),0,ROUND('DB10 - corregido'!K82,1)-ROUND('DB10 - publicado'!K82,1))</f>
        <v>0</v>
      </c>
      <c r="L82" s="16">
        <f>+'DB10 - corregido'!L82-'DB10 - publicado'!L82</f>
        <v>0</v>
      </c>
      <c r="M82" s="2">
        <f>+'DB10 - corregido'!M82-'DB10 - publicado'!M82</f>
        <v>0</v>
      </c>
      <c r="N82" s="2">
        <f>+'DB10 - corregido'!N82-'DB10 - publicado'!N82</f>
        <v>0</v>
      </c>
      <c r="O82" s="2">
        <f>+'DB10 - corregido'!O82-'DB10 - publicado'!O82</f>
        <v>0</v>
      </c>
      <c r="P82" s="2">
        <f>+'DB10 - corregido'!P82-'DB10 - publicado'!P82</f>
        <v>0</v>
      </c>
      <c r="Q82" s="16">
        <f>+'DB10 - corregido'!Q82-'DB10 - publicado'!Q82</f>
        <v>0</v>
      </c>
      <c r="R82" s="2">
        <f>+'DB10 - corregido'!R82-'DB10 - publicado'!R82</f>
        <v>0</v>
      </c>
      <c r="S82" s="2">
        <f>+'DB10 - corregido'!S82-'DB10 - publicado'!S82</f>
        <v>0</v>
      </c>
      <c r="T82" s="2">
        <f>+'DB10 - corregido'!T82-'DB10 - publicado'!T82</f>
        <v>0</v>
      </c>
      <c r="U82" s="16">
        <f>+'DB10 - corregido'!U82-'DB10 - publicado'!U82</f>
        <v>0</v>
      </c>
      <c r="V82" s="2">
        <f>+'DB10 - corregido'!V82-'DB10 - publicado'!V82</f>
        <v>-20</v>
      </c>
      <c r="W82" s="2">
        <f>+ROUND('DB10 - corregido'!W82,1)-ROUND('DB10 - publicado'!W82,1)</f>
        <v>0</v>
      </c>
      <c r="X82" s="16">
        <f>+'DB10 - corregido'!X82-'DB10 - publicado'!X82</f>
        <v>0</v>
      </c>
      <c r="Y82" s="2">
        <f>+'DB10 - corregido'!Y82-'DB10 - publicado'!Y82</f>
        <v>0</v>
      </c>
      <c r="Z82" s="2">
        <f>+'DB10 - corregido'!Z82-'DB10 - publicado'!Z82</f>
        <v>0</v>
      </c>
      <c r="AA82" s="2">
        <f>+'DB10 - corregido'!AA82-'DB10 - publicado'!AA82</f>
        <v>0</v>
      </c>
      <c r="AB82" s="2">
        <f>+'DB10 - corregido'!AB82-'DB10 - publicado'!AB82</f>
        <v>0</v>
      </c>
      <c r="AC82" s="2">
        <f>+'DB10 - corregido'!AC82-'DB10 - publicado'!AC82</f>
        <v>0</v>
      </c>
      <c r="AD82" s="16">
        <f>+'DB10 - corregido'!AD82-'DB10 - publicado'!AD82</f>
        <v>1</v>
      </c>
      <c r="AE82" s="2">
        <f>+'DB10 - corregido'!AE82-'DB10 - publicado'!AE82</f>
        <v>0</v>
      </c>
      <c r="AF82" s="2">
        <f>+'DB10 - corregido'!AF82-'DB10 - publicado'!AF82</f>
        <v>0</v>
      </c>
      <c r="AG82" s="17">
        <f>IF(AND('DB10 - corregido'!AG82="no practice",'DB10 - publicado'!AG82="no practice"),0,'DB10 - corregido'!AG82-'DB10 - publicado'!AG82)</f>
        <v>0</v>
      </c>
      <c r="AH82" s="14">
        <f>IF(AND('DB10 - corregido'!AH82="no practice",'DB10 - publicado'!AH82="no practice"),0,'DB10 - corregido'!AH82-'DB10 - publicado'!AH82)</f>
        <v>0</v>
      </c>
      <c r="AI82" s="18">
        <f>+'DB10 - corregido'!AI82-'DB10 - publicado'!AI82</f>
        <v>0</v>
      </c>
      <c r="AK82" s="8">
        <v>0</v>
      </c>
    </row>
    <row r="83" spans="1:37" s="8" customFormat="1" ht="15">
      <c r="A83" s="61" t="s">
        <v>43</v>
      </c>
      <c r="B83" s="15">
        <f>+'DB10 - corregido'!B83-'DB10 - publicado'!B83</f>
        <v>0</v>
      </c>
      <c r="C83" s="15">
        <f>+'DB10 - corregido'!C83-'DB10 - publicado'!C83</f>
        <v>0</v>
      </c>
      <c r="D83" s="15">
        <f>+ROUND('DB10 - corregido'!D83,1)-ROUND('DB10 - publicado'!D83,1)</f>
        <v>0</v>
      </c>
      <c r="E83" s="15">
        <f>+ROUND('DB10 - corregido'!E83,1)-ROUND('DB10 - publicado'!E83,1)</f>
        <v>0</v>
      </c>
      <c r="F83" s="16">
        <f>IF(AND('DB10 - corregido'!F83="no practice",'DB10 - publicado'!F83="no practice"),0,'DB10 - corregido'!F83-'DB10 - publicado'!F83)</f>
        <v>0</v>
      </c>
      <c r="G83" s="2">
        <f>IF(AND('DB10 - corregido'!G83="no practice",'DB10 - publicado'!G83="no practice"),0,'DB10 - corregido'!G83-'DB10 - publicado'!G83)</f>
        <v>0</v>
      </c>
      <c r="H83" s="2">
        <f>IF(AND('DB10 - corregido'!H83="no practice",'DB10 - publicado'!H83="no practice"),0,ROUND('DB10 - corregido'!H83,1)-ROUND('DB10 - publicado'!H83,1))</f>
        <v>0</v>
      </c>
      <c r="I83" s="16">
        <f>IF(AND('DB10 - corregido'!I83="no practice",'DB10 - publicado'!I83="no practice"),0,'DB10 - corregido'!I83-'DB10 - publicado'!I83)</f>
        <v>0</v>
      </c>
      <c r="J83" s="2">
        <f>IF(AND('DB10 - corregido'!J83="no practice",'DB10 - publicado'!J83="no practice"),0,'DB10 - corregido'!J83-'DB10 - publicado'!J83)</f>
        <v>0</v>
      </c>
      <c r="K83" s="2">
        <f>IF(AND('DB10 - corregido'!K83="no practice",'DB10 - publicado'!K83="no practice"),0,ROUND('DB10 - corregido'!K83,1)-ROUND('DB10 - publicado'!K83,1))</f>
        <v>0</v>
      </c>
      <c r="L83" s="16">
        <f>+'DB10 - corregido'!L83-'DB10 - publicado'!L83</f>
        <v>0</v>
      </c>
      <c r="M83" s="2">
        <f>+'DB10 - corregido'!M83-'DB10 - publicado'!M83</f>
        <v>0</v>
      </c>
      <c r="N83" s="2">
        <f>+'DB10 - corregido'!N83-'DB10 - publicado'!N83</f>
        <v>0</v>
      </c>
      <c r="O83" s="2">
        <f>+'DB10 - corregido'!O83-'DB10 - publicado'!O83</f>
        <v>0</v>
      </c>
      <c r="P83" s="2">
        <f>+'DB10 - corregido'!P83-'DB10 - publicado'!P83</f>
        <v>0</v>
      </c>
      <c r="Q83" s="16">
        <f>+'DB10 - corregido'!Q83-'DB10 - publicado'!Q83</f>
        <v>0</v>
      </c>
      <c r="R83" s="2">
        <f>+'DB10 - corregido'!R83-'DB10 - publicado'!R83</f>
        <v>0</v>
      </c>
      <c r="S83" s="2">
        <f>+'DB10 - corregido'!S83-'DB10 - publicado'!S83</f>
        <v>0</v>
      </c>
      <c r="T83" s="2">
        <f>+'DB10 - corregido'!T83-'DB10 - publicado'!T83</f>
        <v>0</v>
      </c>
      <c r="U83" s="16">
        <f>+'DB10 - corregido'!U83-'DB10 - publicado'!U83</f>
        <v>0</v>
      </c>
      <c r="V83" s="2">
        <f>+'DB10 - corregido'!V83-'DB10 - publicado'!V83</f>
        <v>0</v>
      </c>
      <c r="W83" s="2">
        <f>+ROUND('DB10 - corregido'!W83,1)-ROUND('DB10 - publicado'!W83,1)</f>
        <v>0</v>
      </c>
      <c r="X83" s="16">
        <f>+'DB10 - corregido'!X83-'DB10 - publicado'!X83</f>
        <v>0</v>
      </c>
      <c r="Y83" s="2">
        <f>+'DB10 - corregido'!Y83-'DB10 - publicado'!Y83</f>
        <v>0</v>
      </c>
      <c r="Z83" s="2">
        <f>+'DB10 - corregido'!Z83-'DB10 - publicado'!Z83</f>
        <v>0</v>
      </c>
      <c r="AA83" s="2">
        <f>+'DB10 - corregido'!AA83-'DB10 - publicado'!AA83</f>
        <v>0</v>
      </c>
      <c r="AB83" s="2">
        <f>+'DB10 - corregido'!AB83-'DB10 - publicado'!AB83</f>
        <v>0</v>
      </c>
      <c r="AC83" s="2">
        <f>+'DB10 - corregido'!AC83-'DB10 - publicado'!AC83</f>
        <v>0</v>
      </c>
      <c r="AD83" s="16">
        <f>+'DB10 - corregido'!AD83-'DB10 - publicado'!AD83</f>
        <v>0</v>
      </c>
      <c r="AE83" s="2">
        <f>+'DB10 - corregido'!AE83-'DB10 - publicado'!AE83</f>
        <v>0</v>
      </c>
      <c r="AF83" s="2">
        <f>+'DB10 - corregido'!AF83-'DB10 - publicado'!AF83</f>
        <v>0</v>
      </c>
      <c r="AG83" s="17">
        <f>IF(AND('DB10 - corregido'!AG83="no practice",'DB10 - publicado'!AG83="no practice"),0,'DB10 - corregido'!AG83-'DB10 - publicado'!AG83)</f>
        <v>0</v>
      </c>
      <c r="AH83" s="14">
        <f>IF(AND('DB10 - corregido'!AH83="no practice",'DB10 - publicado'!AH83="no practice"),0,'DB10 - corregido'!AH83-'DB10 - publicado'!AH83)</f>
        <v>0</v>
      </c>
      <c r="AI83" s="18">
        <f>+'DB10 - corregido'!AI83-'DB10 - publicado'!AI83</f>
        <v>0</v>
      </c>
      <c r="AK83" s="8">
        <v>0</v>
      </c>
    </row>
    <row r="84" spans="1:37" s="8" customFormat="1" ht="15">
      <c r="A84" s="61" t="s">
        <v>128</v>
      </c>
      <c r="B84" s="15">
        <f>+'DB10 - corregido'!B84-'DB10 - publicado'!B84</f>
        <v>0</v>
      </c>
      <c r="C84" s="15">
        <f>+'DB10 - corregido'!C84-'DB10 - publicado'!C84</f>
        <v>0</v>
      </c>
      <c r="D84" s="15">
        <f>+ROUND('DB10 - corregido'!D84,1)-ROUND('DB10 - publicado'!D84,1)</f>
        <v>0</v>
      </c>
      <c r="E84" s="15">
        <f>+ROUND('DB10 - corregido'!E84,1)-ROUND('DB10 - publicado'!E84,1)</f>
        <v>0</v>
      </c>
      <c r="F84" s="16">
        <f>IF(AND('DB10 - corregido'!F84="no practice",'DB10 - publicado'!F84="no practice"),0,'DB10 - corregido'!F84-'DB10 - publicado'!F84)</f>
        <v>0</v>
      </c>
      <c r="G84" s="2">
        <f>IF(AND('DB10 - corregido'!G84="no practice",'DB10 - publicado'!G84="no practice"),0,'DB10 - corregido'!G84-'DB10 - publicado'!G84)</f>
        <v>0</v>
      </c>
      <c r="H84" s="2">
        <f>IF(AND('DB10 - corregido'!H84="no practice",'DB10 - publicado'!H84="no practice"),0,ROUND('DB10 - corregido'!H84,1)-ROUND('DB10 - publicado'!H84,1))</f>
        <v>0</v>
      </c>
      <c r="I84" s="16">
        <f>IF(AND('DB10 - corregido'!I84="no practice",'DB10 - publicado'!I84="no practice"),0,'DB10 - corregido'!I84-'DB10 - publicado'!I84)</f>
        <v>0</v>
      </c>
      <c r="J84" s="2">
        <f>IF(AND('DB10 - corregido'!J84="no practice",'DB10 - publicado'!J84="no practice"),0,'DB10 - corregido'!J84-'DB10 - publicado'!J84)</f>
        <v>0</v>
      </c>
      <c r="K84" s="2">
        <f>IF(AND('DB10 - corregido'!K84="no practice",'DB10 - publicado'!K84="no practice"),0,ROUND('DB10 - corregido'!K84,1)-ROUND('DB10 - publicado'!K84,1))</f>
        <v>0</v>
      </c>
      <c r="L84" s="16">
        <f>+'DB10 - corregido'!L84-'DB10 - publicado'!L84</f>
        <v>0</v>
      </c>
      <c r="M84" s="2">
        <f>+'DB10 - corregido'!M84-'DB10 - publicado'!M84</f>
        <v>0</v>
      </c>
      <c r="N84" s="2">
        <f>+'DB10 - corregido'!N84-'DB10 - publicado'!N84</f>
        <v>0</v>
      </c>
      <c r="O84" s="2">
        <f>+'DB10 - corregido'!O84-'DB10 - publicado'!O84</f>
        <v>0</v>
      </c>
      <c r="P84" s="2">
        <f>+'DB10 - corregido'!P84-'DB10 - publicado'!P84</f>
        <v>0</v>
      </c>
      <c r="Q84" s="16">
        <f>+'DB10 - corregido'!Q84-'DB10 - publicado'!Q84</f>
        <v>0</v>
      </c>
      <c r="R84" s="2">
        <f>+'DB10 - corregido'!R84-'DB10 - publicado'!R84</f>
        <v>0</v>
      </c>
      <c r="S84" s="2">
        <f>+'DB10 - corregido'!S84-'DB10 - publicado'!S84</f>
        <v>0</v>
      </c>
      <c r="T84" s="2">
        <f>+'DB10 - corregido'!T84-'DB10 - publicado'!T84</f>
        <v>0</v>
      </c>
      <c r="U84" s="16">
        <f>+'DB10 - corregido'!U84-'DB10 - publicado'!U84</f>
        <v>0</v>
      </c>
      <c r="V84" s="2">
        <f>+'DB10 - corregido'!V84-'DB10 - publicado'!V84</f>
        <v>0</v>
      </c>
      <c r="W84" s="2">
        <f>+ROUND('DB10 - corregido'!W84,1)-ROUND('DB10 - publicado'!W84,1)</f>
        <v>0</v>
      </c>
      <c r="X84" s="16">
        <f>+'DB10 - corregido'!X84-'DB10 - publicado'!X84</f>
        <v>0</v>
      </c>
      <c r="Y84" s="2">
        <f>+'DB10 - corregido'!Y84-'DB10 - publicado'!Y84</f>
        <v>0</v>
      </c>
      <c r="Z84" s="2">
        <f>+'DB10 - corregido'!Z84-'DB10 - publicado'!Z84</f>
        <v>0</v>
      </c>
      <c r="AA84" s="2">
        <f>+'DB10 - corregido'!AA84-'DB10 - publicado'!AA84</f>
        <v>0</v>
      </c>
      <c r="AB84" s="2">
        <f>+'DB10 - corregido'!AB84-'DB10 - publicado'!AB84</f>
        <v>0</v>
      </c>
      <c r="AC84" s="2">
        <f>+'DB10 - corregido'!AC84-'DB10 - publicado'!AC84</f>
        <v>0</v>
      </c>
      <c r="AD84" s="16">
        <f>+'DB10 - corregido'!AD84-'DB10 - publicado'!AD84</f>
        <v>0</v>
      </c>
      <c r="AE84" s="2">
        <f>+'DB10 - corregido'!AE84-'DB10 - publicado'!AE84</f>
        <v>0</v>
      </c>
      <c r="AF84" s="2">
        <f>+'DB10 - corregido'!AF84-'DB10 - publicado'!AF84</f>
        <v>0</v>
      </c>
      <c r="AG84" s="17">
        <f>IF(AND('DB10 - corregido'!AG84="no practice",'DB10 - publicado'!AG84="no practice"),0,'DB10 - corregido'!AG84-'DB10 - publicado'!AG84)</f>
        <v>0</v>
      </c>
      <c r="AH84" s="14">
        <f>IF(AND('DB10 - corregido'!AH84="no practice",'DB10 - publicado'!AH84="no practice"),0,'DB10 - corregido'!AH84-'DB10 - publicado'!AH84)</f>
        <v>0</v>
      </c>
      <c r="AI84" s="18">
        <f>+'DB10 - corregido'!AI84-'DB10 - publicado'!AI84</f>
        <v>0</v>
      </c>
      <c r="AK84" s="8">
        <v>0</v>
      </c>
    </row>
    <row r="85" spans="1:37" s="8" customFormat="1" ht="15">
      <c r="A85" s="61" t="s">
        <v>129</v>
      </c>
      <c r="B85" s="15">
        <f>+'DB10 - corregido'!B85-'DB10 - publicado'!B85</f>
        <v>0</v>
      </c>
      <c r="C85" s="15">
        <f>+'DB10 - corregido'!C85-'DB10 - publicado'!C85</f>
        <v>0</v>
      </c>
      <c r="D85" s="15">
        <f>+ROUND('DB10 - corregido'!D85,1)-ROUND('DB10 - publicado'!D85,1)</f>
        <v>0</v>
      </c>
      <c r="E85" s="15">
        <f>+ROUND('DB10 - corregido'!E85,1)-ROUND('DB10 - publicado'!E85,1)</f>
        <v>0</v>
      </c>
      <c r="F85" s="16">
        <f>IF(AND('DB10 - corregido'!F85="no practice",'DB10 - publicado'!F85="no practice"),0,'DB10 - corregido'!F85-'DB10 - publicado'!F85)</f>
        <v>0</v>
      </c>
      <c r="G85" s="2">
        <f>IF(AND('DB10 - corregido'!G85="no practice",'DB10 - publicado'!G85="no practice"),0,'DB10 - corregido'!G85-'DB10 - publicado'!G85)</f>
        <v>0</v>
      </c>
      <c r="H85" s="2">
        <f>IF(AND('DB10 - corregido'!H85="no practice",'DB10 - publicado'!H85="no practice"),0,ROUND('DB10 - corregido'!H85,1)-ROUND('DB10 - publicado'!H85,1))</f>
        <v>0</v>
      </c>
      <c r="I85" s="16">
        <f>IF(AND('DB10 - corregido'!I85="no practice",'DB10 - publicado'!I85="no practice"),0,'DB10 - corregido'!I85-'DB10 - publicado'!I85)</f>
        <v>0</v>
      </c>
      <c r="J85" s="2">
        <f>IF(AND('DB10 - corregido'!J85="no practice",'DB10 - publicado'!J85="no practice"),0,'DB10 - corregido'!J85-'DB10 - publicado'!J85)</f>
        <v>0</v>
      </c>
      <c r="K85" s="2">
        <f>IF(AND('DB10 - corregido'!K85="no practice",'DB10 - publicado'!K85="no practice"),0,ROUND('DB10 - corregido'!K85,1)-ROUND('DB10 - publicado'!K85,1))</f>
        <v>0</v>
      </c>
      <c r="L85" s="16">
        <f>+'DB10 - corregido'!L85-'DB10 - publicado'!L85</f>
        <v>0</v>
      </c>
      <c r="M85" s="2">
        <f>+'DB10 - corregido'!M85-'DB10 - publicado'!M85</f>
        <v>0</v>
      </c>
      <c r="N85" s="2">
        <f>+'DB10 - corregido'!N85-'DB10 - publicado'!N85</f>
        <v>0</v>
      </c>
      <c r="O85" s="2">
        <f>+'DB10 - corregido'!O85-'DB10 - publicado'!O85</f>
        <v>0</v>
      </c>
      <c r="P85" s="2">
        <f>+'DB10 - corregido'!P85-'DB10 - publicado'!P85</f>
        <v>0</v>
      </c>
      <c r="Q85" s="16">
        <f>+'DB10 - corregido'!Q85-'DB10 - publicado'!Q85</f>
        <v>0</v>
      </c>
      <c r="R85" s="2">
        <f>+'DB10 - corregido'!R85-'DB10 - publicado'!R85</f>
        <v>0</v>
      </c>
      <c r="S85" s="2">
        <f>+'DB10 - corregido'!S85-'DB10 - publicado'!S85</f>
        <v>0</v>
      </c>
      <c r="T85" s="2">
        <f>+'DB10 - corregido'!T85-'DB10 - publicado'!T85</f>
        <v>0</v>
      </c>
      <c r="U85" s="16">
        <f>+'DB10 - corregido'!U85-'DB10 - publicado'!U85</f>
        <v>0</v>
      </c>
      <c r="V85" s="2">
        <f>+'DB10 - corregido'!V85-'DB10 - publicado'!V85</f>
        <v>0</v>
      </c>
      <c r="W85" s="2">
        <f>+ROUND('DB10 - corregido'!W85,1)-ROUND('DB10 - publicado'!W85,1)</f>
        <v>0</v>
      </c>
      <c r="X85" s="16">
        <f>+'DB10 - corregido'!X85-'DB10 - publicado'!X85</f>
        <v>0</v>
      </c>
      <c r="Y85" s="2">
        <f>+'DB10 - corregido'!Y85-'DB10 - publicado'!Y85</f>
        <v>0</v>
      </c>
      <c r="Z85" s="2">
        <f>+'DB10 - corregido'!Z85-'DB10 - publicado'!Z85</f>
        <v>0</v>
      </c>
      <c r="AA85" s="2">
        <f>+'DB10 - corregido'!AA85-'DB10 - publicado'!AA85</f>
        <v>0</v>
      </c>
      <c r="AB85" s="2">
        <f>+'DB10 - corregido'!AB85-'DB10 - publicado'!AB85</f>
        <v>0</v>
      </c>
      <c r="AC85" s="2">
        <f>+'DB10 - corregido'!AC85-'DB10 - publicado'!AC85</f>
        <v>0</v>
      </c>
      <c r="AD85" s="16">
        <f>+'DB10 - corregido'!AD85-'DB10 - publicado'!AD85</f>
        <v>0</v>
      </c>
      <c r="AE85" s="2">
        <f>+'DB10 - corregido'!AE85-'DB10 - publicado'!AE85</f>
        <v>0</v>
      </c>
      <c r="AF85" s="2">
        <f>+'DB10 - corregido'!AF85-'DB10 - publicado'!AF85</f>
        <v>0</v>
      </c>
      <c r="AG85" s="17">
        <f>IF(AND('DB10 - corregido'!AG85="no practice",'DB10 - publicado'!AG85="no practice"),0,'DB10 - corregido'!AG85-'DB10 - publicado'!AG85)</f>
        <v>0</v>
      </c>
      <c r="AH85" s="14">
        <f>IF(AND('DB10 - corregido'!AH85="no practice",'DB10 - publicado'!AH85="no practice"),0,'DB10 - corregido'!AH85-'DB10 - publicado'!AH85)</f>
        <v>0</v>
      </c>
      <c r="AI85" s="18">
        <f>+'DB10 - corregido'!AI85-'DB10 - publicado'!AI85</f>
        <v>0</v>
      </c>
      <c r="AK85" s="8">
        <v>0</v>
      </c>
    </row>
    <row r="86" spans="1:37" s="8" customFormat="1" ht="15">
      <c r="A86" s="61" t="s">
        <v>44</v>
      </c>
      <c r="B86" s="15">
        <f>+'DB10 - corregido'!B86-'DB10 - publicado'!B86</f>
        <v>0</v>
      </c>
      <c r="C86" s="15">
        <f>+'DB10 - corregido'!C86-'DB10 - publicado'!C86</f>
        <v>0</v>
      </c>
      <c r="D86" s="15">
        <f>+ROUND('DB10 - corregido'!D86,1)-ROUND('DB10 - publicado'!D86,1)</f>
        <v>0</v>
      </c>
      <c r="E86" s="15">
        <f>+ROUND('DB10 - corregido'!E86,1)-ROUND('DB10 - publicado'!E86,1)</f>
        <v>0</v>
      </c>
      <c r="F86" s="16">
        <f>IF(AND('DB10 - corregido'!F86="no practice",'DB10 - publicado'!F86="no practice"),0,'DB10 - corregido'!F86-'DB10 - publicado'!F86)</f>
        <v>0</v>
      </c>
      <c r="G86" s="2">
        <f>IF(AND('DB10 - corregido'!G86="no practice",'DB10 - publicado'!G86="no practice"),0,'DB10 - corregido'!G86-'DB10 - publicado'!G86)</f>
        <v>28</v>
      </c>
      <c r="H86" s="2">
        <f>IF(AND('DB10 - corregido'!H86="no practice",'DB10 - publicado'!H86="no practice"),0,ROUND('DB10 - corregido'!H86,1)-ROUND('DB10 - publicado'!H86,1))</f>
        <v>4</v>
      </c>
      <c r="I86" s="16">
        <f>IF(AND('DB10 - corregido'!I86="no practice",'DB10 - publicado'!I86="no practice"),0,'DB10 - corregido'!I86-'DB10 - publicado'!I86)</f>
        <v>-1</v>
      </c>
      <c r="J86" s="2">
        <f>IF(AND('DB10 - corregido'!J86="no practice",'DB10 - publicado'!J86="no practice"),0,'DB10 - corregido'!J86-'DB10 - publicado'!J86)</f>
        <v>0</v>
      </c>
      <c r="K86" s="2">
        <f>IF(AND('DB10 - corregido'!K86="no practice",'DB10 - publicado'!K86="no practice"),0,ROUND('DB10 - corregido'!K86,1)-ROUND('DB10 - publicado'!K86,1))</f>
        <v>0</v>
      </c>
      <c r="L86" s="16">
        <f>+'DB10 - corregido'!L86-'DB10 - publicado'!L86</f>
        <v>-1</v>
      </c>
      <c r="M86" s="2">
        <f>+'DB10 - corregido'!M86-'DB10 - publicado'!M86</f>
        <v>0</v>
      </c>
      <c r="N86" s="2">
        <f>+'DB10 - corregido'!N86-'DB10 - publicado'!N86</f>
        <v>0</v>
      </c>
      <c r="O86" s="2">
        <f>+'DB10 - corregido'!O86-'DB10 - publicado'!O86</f>
        <v>-1</v>
      </c>
      <c r="P86" s="2">
        <f>+'DB10 - corregido'!P86-'DB10 - publicado'!P86</f>
        <v>-2</v>
      </c>
      <c r="Q86" s="16">
        <f>+'DB10 - corregido'!Q86-'DB10 - publicado'!Q86</f>
        <v>0</v>
      </c>
      <c r="R86" s="2">
        <f>+'DB10 - corregido'!R86-'DB10 - publicado'!R86</f>
        <v>0</v>
      </c>
      <c r="S86" s="2">
        <f>+'DB10 - corregido'!S86-'DB10 - publicado'!S86</f>
        <v>0</v>
      </c>
      <c r="T86" s="2">
        <f>+'DB10 - corregido'!T86-'DB10 - publicado'!T86</f>
        <v>0</v>
      </c>
      <c r="U86" s="16">
        <f>+'DB10 - corregido'!U86-'DB10 - publicado'!U86</f>
        <v>0</v>
      </c>
      <c r="V86" s="2">
        <f>+'DB10 - corregido'!V86-'DB10 - publicado'!V86</f>
        <v>0</v>
      </c>
      <c r="W86" s="2">
        <f>+ROUND('DB10 - corregido'!W86,1)-ROUND('DB10 - publicado'!W86,1)</f>
        <v>0</v>
      </c>
      <c r="X86" s="16">
        <f>+'DB10 - corregido'!X86-'DB10 - publicado'!X86</f>
        <v>0</v>
      </c>
      <c r="Y86" s="2">
        <f>+'DB10 - corregido'!Y86-'DB10 - publicado'!Y86</f>
        <v>0</v>
      </c>
      <c r="Z86" s="2">
        <f>+'DB10 - corregido'!Z86-'DB10 - publicado'!Z86</f>
        <v>0</v>
      </c>
      <c r="AA86" s="2">
        <f>+'DB10 - corregido'!AA86-'DB10 - publicado'!AA86</f>
        <v>0</v>
      </c>
      <c r="AB86" s="2">
        <f>+'DB10 - corregido'!AB86-'DB10 - publicado'!AB86</f>
        <v>0</v>
      </c>
      <c r="AC86" s="2">
        <f>+'DB10 - corregido'!AC86-'DB10 - publicado'!AC86</f>
        <v>0</v>
      </c>
      <c r="AD86" s="16">
        <f>+'DB10 - corregido'!AD86-'DB10 - publicado'!AD86</f>
        <v>0</v>
      </c>
      <c r="AE86" s="2">
        <f>+'DB10 - corregido'!AE86-'DB10 - publicado'!AE86</f>
        <v>0</v>
      </c>
      <c r="AF86" s="2">
        <f>+'DB10 - corregido'!AF86-'DB10 - publicado'!AF86</f>
        <v>0</v>
      </c>
      <c r="AG86" s="17">
        <f>IF(AND('DB10 - corregido'!AG86="no practice",'DB10 - publicado'!AG86="no practice"),0,'DB10 - corregido'!AG86-'DB10 - publicado'!AG86)</f>
        <v>0</v>
      </c>
      <c r="AH86" s="14">
        <f>IF(AND('DB10 - corregido'!AH86="no practice",'DB10 - publicado'!AH86="no practice"),0,'DB10 - corregido'!AH86-'DB10 - publicado'!AH86)</f>
        <v>0</v>
      </c>
      <c r="AI86" s="18">
        <f>+'DB10 - corregido'!AI86-'DB10 - publicado'!AI86</f>
        <v>0</v>
      </c>
      <c r="AK86" s="8">
        <v>0</v>
      </c>
    </row>
    <row r="87" spans="1:37" s="8" customFormat="1" ht="21" customHeight="1">
      <c r="A87" s="61" t="s">
        <v>130</v>
      </c>
      <c r="B87" s="15">
        <f>+'DB10 - corregido'!B87-'DB10 - publicado'!B87</f>
        <v>0</v>
      </c>
      <c r="C87" s="15">
        <f>+'DB10 - corregido'!C87-'DB10 - publicado'!C87</f>
        <v>0</v>
      </c>
      <c r="D87" s="15">
        <f>+ROUND('DB10 - corregido'!D87,1)-ROUND('DB10 - publicado'!D87,1)</f>
        <v>0</v>
      </c>
      <c r="E87" s="15">
        <f>+ROUND('DB10 - corregido'!E87,1)-ROUND('DB10 - publicado'!E87,1)</f>
        <v>0</v>
      </c>
      <c r="F87" s="16">
        <f>IF(AND('DB10 - corregido'!F87="no practice",'DB10 - publicado'!F87="no practice"),0,'DB10 - corregido'!F87-'DB10 - publicado'!F87)</f>
        <v>0</v>
      </c>
      <c r="G87" s="2">
        <f>IF(AND('DB10 - corregido'!G87="no practice",'DB10 - publicado'!G87="no practice"),0,'DB10 - corregido'!G87-'DB10 - publicado'!G87)</f>
        <v>0</v>
      </c>
      <c r="H87" s="2">
        <f>IF(AND('DB10 - corregido'!H87="no practice",'DB10 - publicado'!H87="no practice"),0,ROUND('DB10 - corregido'!H87,1)-ROUND('DB10 - publicado'!H87,1))</f>
        <v>0</v>
      </c>
      <c r="I87" s="16">
        <f>IF(AND('DB10 - corregido'!I87="no practice",'DB10 - publicado'!I87="no practice"),0,'DB10 - corregido'!I87-'DB10 - publicado'!I87)</f>
        <v>0</v>
      </c>
      <c r="J87" s="2">
        <f>IF(AND('DB10 - corregido'!J87="no practice",'DB10 - publicado'!J87="no practice"),0,'DB10 - corregido'!J87-'DB10 - publicado'!J87)</f>
        <v>0</v>
      </c>
      <c r="K87" s="2">
        <f>IF(AND('DB10 - corregido'!K87="no practice",'DB10 - publicado'!K87="no practice"),0,ROUND('DB10 - corregido'!K87,1)-ROUND('DB10 - publicado'!K87,1))</f>
        <v>0</v>
      </c>
      <c r="L87" s="16">
        <f>+'DB10 - corregido'!L87-'DB10 - publicado'!L87</f>
        <v>0</v>
      </c>
      <c r="M87" s="2">
        <f>+'DB10 - corregido'!M87-'DB10 - publicado'!M87</f>
        <v>0</v>
      </c>
      <c r="N87" s="2">
        <f>+'DB10 - corregido'!N87-'DB10 - publicado'!N87</f>
        <v>0</v>
      </c>
      <c r="O87" s="2">
        <f>+'DB10 - corregido'!O87-'DB10 - publicado'!O87</f>
        <v>0</v>
      </c>
      <c r="P87" s="2">
        <f>+'DB10 - corregido'!P87-'DB10 - publicado'!P87</f>
        <v>0</v>
      </c>
      <c r="Q87" s="16">
        <f>+'DB10 - corregido'!Q87-'DB10 - publicado'!Q87</f>
        <v>0</v>
      </c>
      <c r="R87" s="2">
        <f>+'DB10 - corregido'!R87-'DB10 - publicado'!R87</f>
        <v>0</v>
      </c>
      <c r="S87" s="2">
        <f>+'DB10 - corregido'!S87-'DB10 - publicado'!S87</f>
        <v>0</v>
      </c>
      <c r="T87" s="2">
        <f>+'DB10 - corregido'!T87-'DB10 - publicado'!T87</f>
        <v>0</v>
      </c>
      <c r="U87" s="16">
        <f>+'DB10 - corregido'!U87-'DB10 - publicado'!U87</f>
        <v>0</v>
      </c>
      <c r="V87" s="2">
        <f>+'DB10 - corregido'!V87-'DB10 - publicado'!V87</f>
        <v>0</v>
      </c>
      <c r="W87" s="2">
        <f>+ROUND('DB10 - corregido'!W87,1)-ROUND('DB10 - publicado'!W87,1)</f>
        <v>0</v>
      </c>
      <c r="X87" s="16">
        <f>+'DB10 - corregido'!X87-'DB10 - publicado'!X87</f>
        <v>-1</v>
      </c>
      <c r="Y87" s="2">
        <f>+'DB10 - corregido'!Y87-'DB10 - publicado'!Y87</f>
        <v>0</v>
      </c>
      <c r="Z87" s="2">
        <f>+'DB10 - corregido'!Z87-'DB10 - publicado'!Z87</f>
        <v>0</v>
      </c>
      <c r="AA87" s="2">
        <f>+'DB10 - corregido'!AA87-'DB10 - publicado'!AA87</f>
        <v>-1</v>
      </c>
      <c r="AB87" s="2">
        <f>+'DB10 - corregido'!AB87-'DB10 - publicado'!AB87</f>
        <v>0</v>
      </c>
      <c r="AC87" s="2">
        <f>+'DB10 - corregido'!AC87-'DB10 - publicado'!AC87</f>
        <v>0</v>
      </c>
      <c r="AD87" s="16">
        <f>+'DB10 - corregido'!AD87-'DB10 - publicado'!AD87</f>
        <v>0</v>
      </c>
      <c r="AE87" s="2">
        <f>+'DB10 - corregido'!AE87-'DB10 - publicado'!AE87</f>
        <v>0</v>
      </c>
      <c r="AF87" s="2">
        <f>+'DB10 - corregido'!AF87-'DB10 - publicado'!AF87</f>
        <v>0</v>
      </c>
      <c r="AG87" s="17">
        <f>IF(AND('DB10 - corregido'!AG87="no practice",'DB10 - publicado'!AG87="no practice"),0,'DB10 - corregido'!AG87-'DB10 - publicado'!AG87)</f>
        <v>0</v>
      </c>
      <c r="AH87" s="14">
        <f>IF(AND('DB10 - corregido'!AH87="no practice",'DB10 - publicado'!AH87="no practice"),0,'DB10 - corregido'!AH87-'DB10 - publicado'!AH87)</f>
        <v>0</v>
      </c>
      <c r="AI87" s="18">
        <f>+'DB10 - corregido'!AI87-'DB10 - publicado'!AI87</f>
        <v>0</v>
      </c>
      <c r="AK87" s="8">
        <v>0</v>
      </c>
    </row>
    <row r="88" spans="1:37" s="8" customFormat="1" ht="15">
      <c r="A88" s="61" t="s">
        <v>45</v>
      </c>
      <c r="B88" s="15">
        <f>+'DB10 - corregido'!B88-'DB10 - publicado'!B88</f>
        <v>0</v>
      </c>
      <c r="C88" s="15">
        <f>+'DB10 - corregido'!C88-'DB10 - publicado'!C88</f>
        <v>0</v>
      </c>
      <c r="D88" s="15">
        <f>+ROUND('DB10 - corregido'!D88,1)-ROUND('DB10 - publicado'!D88,1)</f>
        <v>0</v>
      </c>
      <c r="E88" s="15">
        <f>+ROUND('DB10 - corregido'!E88,1)-ROUND('DB10 - publicado'!E88,1)</f>
        <v>0</v>
      </c>
      <c r="F88" s="16">
        <f>IF(AND('DB10 - corregido'!F88="no practice",'DB10 - publicado'!F88="no practice"),0,'DB10 - corregido'!F88-'DB10 - publicado'!F88)</f>
        <v>0</v>
      </c>
      <c r="G88" s="2">
        <f>IF(AND('DB10 - corregido'!G88="no practice",'DB10 - publicado'!G88="no practice"),0,'DB10 - corregido'!G88-'DB10 - publicado'!G88)</f>
        <v>0</v>
      </c>
      <c r="H88" s="2">
        <f>IF(AND('DB10 - corregido'!H88="no practice",'DB10 - publicado'!H88="no practice"),0,ROUND('DB10 - corregido'!H88,1)-ROUND('DB10 - publicado'!H88,1))</f>
        <v>0</v>
      </c>
      <c r="I88" s="16">
        <f>IF(AND('DB10 - corregido'!I88="no practice",'DB10 - publicado'!I88="no practice"),0,'DB10 - corregido'!I88-'DB10 - publicado'!I88)</f>
        <v>0</v>
      </c>
      <c r="J88" s="2">
        <f>IF(AND('DB10 - corregido'!J88="no practice",'DB10 - publicado'!J88="no practice"),0,'DB10 - corregido'!J88-'DB10 - publicado'!J88)</f>
        <v>0</v>
      </c>
      <c r="K88" s="2">
        <f>IF(AND('DB10 - corregido'!K88="no practice",'DB10 - publicado'!K88="no practice"),0,ROUND('DB10 - corregido'!K88,1)-ROUND('DB10 - publicado'!K88,1))</f>
        <v>0</v>
      </c>
      <c r="L88" s="16">
        <f>+'DB10 - corregido'!L88-'DB10 - publicado'!L88</f>
        <v>0</v>
      </c>
      <c r="M88" s="2">
        <f>+'DB10 - corregido'!M88-'DB10 - publicado'!M88</f>
        <v>0</v>
      </c>
      <c r="N88" s="2">
        <f>+'DB10 - corregido'!N88-'DB10 - publicado'!N88</f>
        <v>0</v>
      </c>
      <c r="O88" s="2">
        <f>+'DB10 - corregido'!O88-'DB10 - publicado'!O88</f>
        <v>0</v>
      </c>
      <c r="P88" s="2">
        <f>+'DB10 - corregido'!P88-'DB10 - publicado'!P88</f>
        <v>0</v>
      </c>
      <c r="Q88" s="16">
        <f>+'DB10 - corregido'!Q88-'DB10 - publicado'!Q88</f>
        <v>0</v>
      </c>
      <c r="R88" s="2">
        <f>+'DB10 - corregido'!R88-'DB10 - publicado'!R88</f>
        <v>0</v>
      </c>
      <c r="S88" s="2">
        <f>+'DB10 - corregido'!S88-'DB10 - publicado'!S88</f>
        <v>0</v>
      </c>
      <c r="T88" s="2">
        <f>+'DB10 - corregido'!T88-'DB10 - publicado'!T88</f>
        <v>0</v>
      </c>
      <c r="U88" s="16">
        <f>+'DB10 - corregido'!U88-'DB10 - publicado'!U88</f>
        <v>0</v>
      </c>
      <c r="V88" s="2">
        <f>+'DB10 - corregido'!V88-'DB10 - publicado'!V88</f>
        <v>0</v>
      </c>
      <c r="W88" s="2">
        <f>+ROUND('DB10 - corregido'!W88,1)-ROUND('DB10 - publicado'!W88,1)</f>
        <v>0</v>
      </c>
      <c r="X88" s="16">
        <f>+'DB10 - corregido'!X88-'DB10 - publicado'!X88</f>
        <v>0</v>
      </c>
      <c r="Y88" s="2">
        <f>+'DB10 - corregido'!Y88-'DB10 - publicado'!Y88</f>
        <v>0</v>
      </c>
      <c r="Z88" s="2">
        <f>+'DB10 - corregido'!Z88-'DB10 - publicado'!Z88</f>
        <v>0</v>
      </c>
      <c r="AA88" s="2">
        <f>+'DB10 - corregido'!AA88-'DB10 - publicado'!AA88</f>
        <v>0</v>
      </c>
      <c r="AB88" s="2">
        <f>+'DB10 - corregido'!AB88-'DB10 - publicado'!AB88</f>
        <v>0</v>
      </c>
      <c r="AC88" s="2">
        <f>+'DB10 - corregido'!AC88-'DB10 - publicado'!AC88</f>
        <v>0</v>
      </c>
      <c r="AD88" s="16">
        <f>+'DB10 - corregido'!AD88-'DB10 - publicado'!AD88</f>
        <v>0</v>
      </c>
      <c r="AE88" s="2">
        <f>+'DB10 - corregido'!AE88-'DB10 - publicado'!AE88</f>
        <v>0</v>
      </c>
      <c r="AF88" s="2">
        <f>+'DB10 - corregido'!AF88-'DB10 - publicado'!AF88</f>
        <v>0</v>
      </c>
      <c r="AG88" s="17">
        <f>IF(AND('DB10 - corregido'!AG88="no practice",'DB10 - publicado'!AG88="no practice"),0,'DB10 - corregido'!AG88-'DB10 - publicado'!AG88)</f>
        <v>0</v>
      </c>
      <c r="AH88" s="14">
        <f>IF(AND('DB10 - corregido'!AH88="no practice",'DB10 - publicado'!AH88="no practice"),0,'DB10 - corregido'!AH88-'DB10 - publicado'!AH88)</f>
        <v>0</v>
      </c>
      <c r="AI88" s="18">
        <f>+'DB10 - corregido'!AI88-'DB10 - publicado'!AI88</f>
        <v>0</v>
      </c>
      <c r="AK88" s="8">
        <v>0</v>
      </c>
    </row>
    <row r="89" spans="1:37" s="8" customFormat="1" ht="15">
      <c r="A89" s="61" t="s">
        <v>131</v>
      </c>
      <c r="B89" s="15">
        <f>+'DB10 - corregido'!B89-'DB10 - publicado'!B89</f>
        <v>0</v>
      </c>
      <c r="C89" s="15">
        <f>+'DB10 - corregido'!C89-'DB10 - publicado'!C89</f>
        <v>0</v>
      </c>
      <c r="D89" s="15">
        <f>+ROUND('DB10 - corregido'!D89,1)-ROUND('DB10 - publicado'!D89,1)</f>
        <v>0</v>
      </c>
      <c r="E89" s="15">
        <f>+ROUND('DB10 - corregido'!E89,1)-ROUND('DB10 - publicado'!E89,1)</f>
        <v>0</v>
      </c>
      <c r="F89" s="16">
        <f>IF(AND('DB10 - corregido'!F89="no practice",'DB10 - publicado'!F89="no practice"),0,'DB10 - corregido'!F89-'DB10 - publicado'!F89)</f>
        <v>0</v>
      </c>
      <c r="G89" s="2">
        <f>IF(AND('DB10 - corregido'!G89="no practice",'DB10 - publicado'!G89="no practice"),0,'DB10 - corregido'!G89-'DB10 - publicado'!G89)</f>
        <v>0</v>
      </c>
      <c r="H89" s="2">
        <f>IF(AND('DB10 - corregido'!H89="no practice",'DB10 - publicado'!H89="no practice"),0,ROUND('DB10 - corregido'!H89,1)-ROUND('DB10 - publicado'!H89,1))</f>
        <v>0</v>
      </c>
      <c r="I89" s="16">
        <f>IF(AND('DB10 - corregido'!I89="no practice",'DB10 - publicado'!I89="no practice"),0,'DB10 - corregido'!I89-'DB10 - publicado'!I89)</f>
        <v>0</v>
      </c>
      <c r="J89" s="2">
        <f>IF(AND('DB10 - corregido'!J89="no practice",'DB10 - publicado'!J89="no practice"),0,'DB10 - corregido'!J89-'DB10 - publicado'!J89)</f>
        <v>0</v>
      </c>
      <c r="K89" s="2">
        <f>IF(AND('DB10 - corregido'!K89="no practice",'DB10 - publicado'!K89="no practice"),0,ROUND('DB10 - corregido'!K89,1)-ROUND('DB10 - publicado'!K89,1))</f>
        <v>0</v>
      </c>
      <c r="L89" s="16">
        <f>+'DB10 - corregido'!L89-'DB10 - publicado'!L89</f>
        <v>0</v>
      </c>
      <c r="M89" s="2">
        <f>+'DB10 - corregido'!M89-'DB10 - publicado'!M89</f>
        <v>0</v>
      </c>
      <c r="N89" s="2">
        <f>+'DB10 - corregido'!N89-'DB10 - publicado'!N89</f>
        <v>0</v>
      </c>
      <c r="O89" s="2">
        <f>+'DB10 - corregido'!O89-'DB10 - publicado'!O89</f>
        <v>0</v>
      </c>
      <c r="P89" s="2">
        <f>+'DB10 - corregido'!P89-'DB10 - publicado'!P89</f>
        <v>0</v>
      </c>
      <c r="Q89" s="16">
        <f>+'DB10 - corregido'!Q89-'DB10 - publicado'!Q89</f>
        <v>0</v>
      </c>
      <c r="R89" s="2">
        <f>+'DB10 - corregido'!R89-'DB10 - publicado'!R89</f>
        <v>0</v>
      </c>
      <c r="S89" s="2">
        <f>+'DB10 - corregido'!S89-'DB10 - publicado'!S89</f>
        <v>0</v>
      </c>
      <c r="T89" s="2">
        <f>+'DB10 - corregido'!T89-'DB10 - publicado'!T89</f>
        <v>0</v>
      </c>
      <c r="U89" s="16">
        <f>+'DB10 - corregido'!U89-'DB10 - publicado'!U89</f>
        <v>0</v>
      </c>
      <c r="V89" s="2">
        <f>+'DB10 - corregido'!V89-'DB10 - publicado'!V89</f>
        <v>0</v>
      </c>
      <c r="W89" s="2">
        <f>+ROUND('DB10 - corregido'!W89,1)-ROUND('DB10 - publicado'!W89,1)</f>
        <v>0</v>
      </c>
      <c r="X89" s="16">
        <f>+'DB10 - corregido'!X89-'DB10 - publicado'!X89</f>
        <v>0</v>
      </c>
      <c r="Y89" s="2">
        <f>+'DB10 - corregido'!Y89-'DB10 - publicado'!Y89</f>
        <v>0</v>
      </c>
      <c r="Z89" s="2">
        <f>+'DB10 - corregido'!Z89-'DB10 - publicado'!Z89</f>
        <v>0</v>
      </c>
      <c r="AA89" s="2">
        <f>+'DB10 - corregido'!AA89-'DB10 - publicado'!AA89</f>
        <v>0</v>
      </c>
      <c r="AB89" s="2">
        <f>+'DB10 - corregido'!AB89-'DB10 - publicado'!AB89</f>
        <v>0</v>
      </c>
      <c r="AC89" s="2">
        <f>+'DB10 - corregido'!AC89-'DB10 - publicado'!AC89</f>
        <v>0</v>
      </c>
      <c r="AD89" s="16">
        <f>+'DB10 - corregido'!AD89-'DB10 - publicado'!AD89</f>
        <v>0</v>
      </c>
      <c r="AE89" s="2">
        <f>+'DB10 - corregido'!AE89-'DB10 - publicado'!AE89</f>
        <v>0</v>
      </c>
      <c r="AF89" s="2">
        <f>+'DB10 - corregido'!AF89-'DB10 - publicado'!AF89</f>
        <v>0</v>
      </c>
      <c r="AG89" s="17">
        <f>IF(AND('DB10 - corregido'!AG89="no practice",'DB10 - publicado'!AG89="no practice"),0,'DB10 - corregido'!AG89-'DB10 - publicado'!AG89)</f>
        <v>0</v>
      </c>
      <c r="AH89" s="14">
        <f>IF(AND('DB10 - corregido'!AH89="no practice",'DB10 - publicado'!AH89="no practice"),0,'DB10 - corregido'!AH89-'DB10 - publicado'!AH89)</f>
        <v>0</v>
      </c>
      <c r="AI89" s="18">
        <f>+'DB10 - corregido'!AI89-'DB10 - publicado'!AI89</f>
        <v>0</v>
      </c>
      <c r="AK89" s="8">
        <v>0</v>
      </c>
    </row>
    <row r="90" spans="1:37" s="8" customFormat="1" ht="15">
      <c r="A90" s="61" t="s">
        <v>46</v>
      </c>
      <c r="B90" s="15">
        <f>+'DB10 - corregido'!B90-'DB10 - publicado'!B90</f>
        <v>0</v>
      </c>
      <c r="C90" s="15">
        <f>+'DB10 - corregido'!C90-'DB10 - publicado'!C90</f>
        <v>0</v>
      </c>
      <c r="D90" s="19">
        <f>+ROUND('DB10 - corregido'!D90,1)-ROUND('DB10 - publicado'!D90,1)</f>
        <v>-16.9</v>
      </c>
      <c r="E90" s="19">
        <f>+ROUND('DB10 - corregido'!E90,1)-ROUND('DB10 - publicado'!E90,1)</f>
        <v>-66.1</v>
      </c>
      <c r="F90" s="16">
        <f>IF(AND('DB10 - corregido'!F90="no practice",'DB10 - publicado'!F90="no practice"),0,'DB10 - corregido'!F90-'DB10 - publicado'!F90)</f>
        <v>0</v>
      </c>
      <c r="G90" s="2">
        <f>IF(AND('DB10 - corregido'!G90="no practice",'DB10 - publicado'!G90="no practice"),0,'DB10 - corregido'!G90-'DB10 - publicado'!G90)</f>
        <v>0</v>
      </c>
      <c r="H90" s="2">
        <f>IF(AND('DB10 - corregido'!H90="no practice",'DB10 - publicado'!H90="no practice"),0,ROUND('DB10 - corregido'!H90,1)-ROUND('DB10 - publicado'!H90,1))</f>
        <v>0</v>
      </c>
      <c r="I90" s="16">
        <f>IF(AND('DB10 - corregido'!I90="no practice",'DB10 - publicado'!I90="no practice"),0,'DB10 - corregido'!I90-'DB10 - publicado'!I90)</f>
        <v>0</v>
      </c>
      <c r="J90" s="2">
        <f>IF(AND('DB10 - corregido'!J90="no practice",'DB10 - publicado'!J90="no practice"),0,'DB10 - corregido'!J90-'DB10 - publicado'!J90)</f>
        <v>0</v>
      </c>
      <c r="K90" s="20">
        <f>IF(AND('DB10 - corregido'!K90="no practice",'DB10 - publicado'!K90="no practice"),0,ROUND('DB10 - corregido'!K90,1)-ROUND('DB10 - publicado'!K90,1))</f>
        <v>-0.4</v>
      </c>
      <c r="L90" s="16">
        <f>+'DB10 - corregido'!L90-'DB10 - publicado'!L90</f>
        <v>1</v>
      </c>
      <c r="M90" s="2">
        <f>+'DB10 - corregido'!M90-'DB10 - publicado'!M90</f>
        <v>0</v>
      </c>
      <c r="N90" s="2">
        <f>+'DB10 - corregido'!N90-'DB10 - publicado'!N90</f>
        <v>0</v>
      </c>
      <c r="O90" s="2">
        <f>+'DB10 - corregido'!O90-'DB10 - publicado'!O90</f>
        <v>0</v>
      </c>
      <c r="P90" s="2">
        <f>+'DB10 - corregido'!P90-'DB10 - publicado'!P90</f>
        <v>1</v>
      </c>
      <c r="Q90" s="16">
        <f>+'DB10 - corregido'!Q90-'DB10 - publicado'!Q90</f>
        <v>0</v>
      </c>
      <c r="R90" s="2">
        <f>+'DB10 - corregido'!R90-'DB10 - publicado'!R90</f>
        <v>0</v>
      </c>
      <c r="S90" s="2">
        <f>+'DB10 - corregido'!S90-'DB10 - publicado'!S90</f>
        <v>0</v>
      </c>
      <c r="T90" s="2">
        <f>+'DB10 - corregido'!T90-'DB10 - publicado'!T90</f>
        <v>0</v>
      </c>
      <c r="U90" s="16">
        <f>+'DB10 - corregido'!U90-'DB10 - publicado'!U90</f>
        <v>0</v>
      </c>
      <c r="V90" s="2">
        <f>+'DB10 - corregido'!V90-'DB10 - publicado'!V90</f>
        <v>0</v>
      </c>
      <c r="W90" s="2">
        <f>+ROUND('DB10 - corregido'!W90,1)-ROUND('DB10 - publicado'!W90,1)</f>
        <v>0</v>
      </c>
      <c r="X90" s="16">
        <f>+'DB10 - corregido'!X90-'DB10 - publicado'!X90</f>
        <v>0</v>
      </c>
      <c r="Y90" s="2">
        <f>+'DB10 - corregido'!Y90-'DB10 - publicado'!Y90</f>
        <v>0</v>
      </c>
      <c r="Z90" s="2">
        <f>+'DB10 - corregido'!Z90-'DB10 - publicado'!Z90</f>
        <v>0</v>
      </c>
      <c r="AA90" s="2">
        <f>+'DB10 - corregido'!AA90-'DB10 - publicado'!AA90</f>
        <v>0</v>
      </c>
      <c r="AB90" s="2">
        <f>+'DB10 - corregido'!AB90-'DB10 - publicado'!AB90</f>
        <v>0</v>
      </c>
      <c r="AC90" s="2">
        <f>+'DB10 - corregido'!AC90-'DB10 - publicado'!AC90</f>
        <v>0</v>
      </c>
      <c r="AD90" s="16">
        <f>+'DB10 - corregido'!AD90-'DB10 - publicado'!AD90</f>
        <v>0</v>
      </c>
      <c r="AE90" s="2">
        <f>+'DB10 - corregido'!AE90-'DB10 - publicado'!AE90</f>
        <v>0</v>
      </c>
      <c r="AF90" s="2">
        <f>+'DB10 - corregido'!AF90-'DB10 - publicado'!AF90</f>
        <v>0</v>
      </c>
      <c r="AG90" s="17">
        <f>IF(AND('DB10 - corregido'!AG90="no practice",'DB10 - publicado'!AG90="no practice"),0,'DB10 - corregido'!AG90-'DB10 - publicado'!AG90)</f>
        <v>0</v>
      </c>
      <c r="AH90" s="14">
        <f>IF(AND('DB10 - corregido'!AH90="no practice",'DB10 - publicado'!AH90="no practice"),0,'DB10 - corregido'!AH90-'DB10 - publicado'!AH90)</f>
        <v>0</v>
      </c>
      <c r="AI90" s="18">
        <f>+'DB10 - corregido'!AI90-'DB10 - publicado'!AI90</f>
        <v>0</v>
      </c>
      <c r="AK90" s="8">
        <v>1</v>
      </c>
    </row>
    <row r="91" spans="1:37" s="8" customFormat="1" ht="15">
      <c r="A91" s="61" t="s">
        <v>47</v>
      </c>
      <c r="B91" s="15">
        <f>+'DB10 - corregido'!B91-'DB10 - publicado'!B91</f>
        <v>0</v>
      </c>
      <c r="C91" s="15">
        <f>+'DB10 - corregido'!C91-'DB10 - publicado'!C91</f>
        <v>0</v>
      </c>
      <c r="D91" s="15">
        <f>+ROUND('DB10 - corregido'!D91,1)-ROUND('DB10 - publicado'!D91,1)</f>
        <v>0</v>
      </c>
      <c r="E91" s="15">
        <f>+ROUND('DB10 - corregido'!E91,1)-ROUND('DB10 - publicado'!E91,1)</f>
        <v>0</v>
      </c>
      <c r="F91" s="16">
        <f>IF(AND('DB10 - corregido'!F91="no practice",'DB10 - publicado'!F91="no practice"),0,'DB10 - corregido'!F91-'DB10 - publicado'!F91)</f>
        <v>0</v>
      </c>
      <c r="G91" s="2">
        <f>IF(AND('DB10 - corregido'!G91="no practice",'DB10 - publicado'!G91="no practice"),0,'DB10 - corregido'!G91-'DB10 - publicado'!G91)</f>
        <v>0</v>
      </c>
      <c r="H91" s="2">
        <f>IF(AND('DB10 - corregido'!H91="no practice",'DB10 - publicado'!H91="no practice"),0,ROUND('DB10 - corregido'!H91,1)-ROUND('DB10 - publicado'!H91,1))</f>
        <v>0</v>
      </c>
      <c r="I91" s="16">
        <f>IF(AND('DB10 - corregido'!I91="no practice",'DB10 - publicado'!I91="no practice"),0,'DB10 - corregido'!I91-'DB10 - publicado'!I91)</f>
        <v>0</v>
      </c>
      <c r="J91" s="2">
        <f>IF(AND('DB10 - corregido'!J91="no practice",'DB10 - publicado'!J91="no practice"),0,'DB10 - corregido'!J91-'DB10 - publicado'!J91)</f>
        <v>0</v>
      </c>
      <c r="K91" s="2">
        <f>IF(AND('DB10 - corregido'!K91="no practice",'DB10 - publicado'!K91="no practice"),0,ROUND('DB10 - corregido'!K91,1)-ROUND('DB10 - publicado'!K91,1))</f>
        <v>0</v>
      </c>
      <c r="L91" s="16">
        <f>+'DB10 - corregido'!L91-'DB10 - publicado'!L91</f>
        <v>0</v>
      </c>
      <c r="M91" s="2">
        <f>+'DB10 - corregido'!M91-'DB10 - publicado'!M91</f>
        <v>0</v>
      </c>
      <c r="N91" s="2">
        <f>+'DB10 - corregido'!N91-'DB10 - publicado'!N91</f>
        <v>0</v>
      </c>
      <c r="O91" s="2">
        <f>+'DB10 - corregido'!O91-'DB10 - publicado'!O91</f>
        <v>0</v>
      </c>
      <c r="P91" s="2">
        <f>+'DB10 - corregido'!P91-'DB10 - publicado'!P91</f>
        <v>0</v>
      </c>
      <c r="Q91" s="16">
        <f>+'DB10 - corregido'!Q91-'DB10 - publicado'!Q91</f>
        <v>0</v>
      </c>
      <c r="R91" s="2">
        <f>+'DB10 - corregido'!R91-'DB10 - publicado'!R91</f>
        <v>0</v>
      </c>
      <c r="S91" s="2">
        <f>+'DB10 - corregido'!S91-'DB10 - publicado'!S91</f>
        <v>0</v>
      </c>
      <c r="T91" s="2">
        <f>+'DB10 - corregido'!T91-'DB10 - publicado'!T91</f>
        <v>0</v>
      </c>
      <c r="U91" s="16">
        <f>+'DB10 - corregido'!U91-'DB10 - publicado'!U91</f>
        <v>0</v>
      </c>
      <c r="V91" s="2">
        <f>+'DB10 - corregido'!V91-'DB10 - publicado'!V91</f>
        <v>0</v>
      </c>
      <c r="W91" s="2">
        <f>+ROUND('DB10 - corregido'!W91,1)-ROUND('DB10 - publicado'!W91,1)</f>
        <v>0</v>
      </c>
      <c r="X91" s="16">
        <f>+'DB10 - corregido'!X91-'DB10 - publicado'!X91</f>
        <v>0</v>
      </c>
      <c r="Y91" s="2">
        <f>+'DB10 - corregido'!Y91-'DB10 - publicado'!Y91</f>
        <v>0</v>
      </c>
      <c r="Z91" s="2">
        <f>+'DB10 - corregido'!Z91-'DB10 - publicado'!Z91</f>
        <v>0</v>
      </c>
      <c r="AA91" s="2">
        <f>+'DB10 - corregido'!AA91-'DB10 - publicado'!AA91</f>
        <v>0</v>
      </c>
      <c r="AB91" s="2">
        <f>+'DB10 - corregido'!AB91-'DB10 - publicado'!AB91</f>
        <v>0</v>
      </c>
      <c r="AC91" s="2">
        <f>+'DB10 - corregido'!AC91-'DB10 - publicado'!AC91</f>
        <v>0</v>
      </c>
      <c r="AD91" s="16">
        <f>+'DB10 - corregido'!AD91-'DB10 - publicado'!AD91</f>
        <v>0</v>
      </c>
      <c r="AE91" s="2">
        <f>+'DB10 - corregido'!AE91-'DB10 - publicado'!AE91</f>
        <v>0</v>
      </c>
      <c r="AF91" s="2">
        <f>+'DB10 - corregido'!AF91-'DB10 - publicado'!AF91</f>
        <v>0</v>
      </c>
      <c r="AG91" s="17">
        <f>IF(AND('DB10 - corregido'!AG91="no practice",'DB10 - publicado'!AG91="no practice"),0,'DB10 - corregido'!AG91-'DB10 - publicado'!AG91)</f>
        <v>0</v>
      </c>
      <c r="AH91" s="14">
        <f>IF(AND('DB10 - corregido'!AH91="no practice",'DB10 - publicado'!AH91="no practice"),0,'DB10 - corregido'!AH91-'DB10 - publicado'!AH91)</f>
        <v>0</v>
      </c>
      <c r="AI91" s="18">
        <f>+'DB10 - corregido'!AI91-'DB10 - publicado'!AI91</f>
        <v>0</v>
      </c>
      <c r="AK91" s="8">
        <v>0</v>
      </c>
    </row>
    <row r="92" spans="1:37" s="8" customFormat="1" ht="15">
      <c r="A92" s="61" t="s">
        <v>132</v>
      </c>
      <c r="B92" s="15">
        <f>+'DB10 - corregido'!B92-'DB10 - publicado'!B92</f>
        <v>0</v>
      </c>
      <c r="C92" s="15">
        <f>+'DB10 - corregido'!C92-'DB10 - publicado'!C92</f>
        <v>0</v>
      </c>
      <c r="D92" s="15">
        <f>+ROUND('DB10 - corregido'!D92,1)-ROUND('DB10 - publicado'!D92,1)</f>
        <v>0</v>
      </c>
      <c r="E92" s="15">
        <f>+ROUND('DB10 - corregido'!E92,1)-ROUND('DB10 - publicado'!E92,1)</f>
        <v>0</v>
      </c>
      <c r="F92" s="16">
        <f>IF(AND('DB10 - corregido'!F92="no practice",'DB10 - publicado'!F92="no practice"),0,'DB10 - corregido'!F92-'DB10 - publicado'!F92)</f>
        <v>1</v>
      </c>
      <c r="G92" s="2">
        <f>IF(AND('DB10 - corregido'!G92="no practice",'DB10 - publicado'!G92="no practice"),0,'DB10 - corregido'!G92-'DB10 - publicado'!G92)</f>
        <v>6</v>
      </c>
      <c r="H92" s="2">
        <f>IF(AND('DB10 - corregido'!H92="no practice",'DB10 - publicado'!H92="no practice"),0,ROUND('DB10 - corregido'!H92,1)-ROUND('DB10 - publicado'!H92,1))</f>
        <v>18.80000000000001</v>
      </c>
      <c r="I92" s="16">
        <f>IF(AND('DB10 - corregido'!I92="no practice",'DB10 - publicado'!I92="no practice"),0,'DB10 - corregido'!I92-'DB10 - publicado'!I92)</f>
        <v>0</v>
      </c>
      <c r="J92" s="2">
        <f>IF(AND('DB10 - corregido'!J92="no practice",'DB10 - publicado'!J92="no practice"),0,'DB10 - corregido'!J92-'DB10 - publicado'!J92)</f>
        <v>0</v>
      </c>
      <c r="K92" s="2">
        <f>IF(AND('DB10 - corregido'!K92="no practice",'DB10 - publicado'!K92="no practice"),0,ROUND('DB10 - corregido'!K92,1)-ROUND('DB10 - publicado'!K92,1))</f>
        <v>0</v>
      </c>
      <c r="L92" s="16">
        <f>+'DB10 - corregido'!L92-'DB10 - publicado'!L92</f>
        <v>0</v>
      </c>
      <c r="M92" s="2">
        <f>+'DB10 - corregido'!M92-'DB10 - publicado'!M92</f>
        <v>0</v>
      </c>
      <c r="N92" s="2">
        <f>+'DB10 - corregido'!N92-'DB10 - publicado'!N92</f>
        <v>0</v>
      </c>
      <c r="O92" s="2">
        <f>+'DB10 - corregido'!O92-'DB10 - publicado'!O92</f>
        <v>0</v>
      </c>
      <c r="P92" s="2">
        <f>+'DB10 - corregido'!P92-'DB10 - publicado'!P92</f>
        <v>0</v>
      </c>
      <c r="Q92" s="16">
        <f>+'DB10 - corregido'!Q92-'DB10 - publicado'!Q92</f>
        <v>0</v>
      </c>
      <c r="R92" s="2">
        <f>+'DB10 - corregido'!R92-'DB10 - publicado'!R92</f>
        <v>0</v>
      </c>
      <c r="S92" s="2">
        <f>+'DB10 - corregido'!S92-'DB10 - publicado'!S92</f>
        <v>0</v>
      </c>
      <c r="T92" s="2">
        <f>+'DB10 - corregido'!T92-'DB10 - publicado'!T92</f>
        <v>0</v>
      </c>
      <c r="U92" s="16">
        <f>+'DB10 - corregido'!U92-'DB10 - publicado'!U92</f>
        <v>0</v>
      </c>
      <c r="V92" s="2">
        <f>+'DB10 - corregido'!V92-'DB10 - publicado'!V92</f>
        <v>0</v>
      </c>
      <c r="W92" s="2">
        <f>+ROUND('DB10 - corregido'!W92,1)-ROUND('DB10 - publicado'!W92,1)</f>
        <v>0</v>
      </c>
      <c r="X92" s="16">
        <f>+'DB10 - corregido'!X92-'DB10 - publicado'!X92</f>
        <v>0</v>
      </c>
      <c r="Y92" s="2">
        <f>+'DB10 - corregido'!Y92-'DB10 - publicado'!Y92</f>
        <v>0</v>
      </c>
      <c r="Z92" s="2">
        <f>+'DB10 - corregido'!Z92-'DB10 - publicado'!Z92</f>
        <v>0</v>
      </c>
      <c r="AA92" s="2">
        <f>+'DB10 - corregido'!AA92-'DB10 - publicado'!AA92</f>
        <v>0</v>
      </c>
      <c r="AB92" s="2">
        <f>+'DB10 - corregido'!AB92-'DB10 - publicado'!AB92</f>
        <v>0</v>
      </c>
      <c r="AC92" s="2">
        <f>+'DB10 - corregido'!AC92-'DB10 - publicado'!AC92</f>
        <v>0</v>
      </c>
      <c r="AD92" s="16">
        <f>+'DB10 - corregido'!AD92-'DB10 - publicado'!AD92</f>
        <v>0</v>
      </c>
      <c r="AE92" s="2">
        <f>+'DB10 - corregido'!AE92-'DB10 - publicado'!AE92</f>
        <v>0</v>
      </c>
      <c r="AF92" s="2">
        <f>+'DB10 - corregido'!AF92-'DB10 - publicado'!AF92</f>
        <v>0</v>
      </c>
      <c r="AG92" s="17">
        <f>IF(AND('DB10 - corregido'!AG92="no practice",'DB10 - publicado'!AG92="no practice"),0,'DB10 - corregido'!AG92-'DB10 - publicado'!AG92)</f>
        <v>0</v>
      </c>
      <c r="AH92" s="14">
        <f>IF(AND('DB10 - corregido'!AH92="no practice",'DB10 - publicado'!AH92="no practice"),0,'DB10 - corregido'!AH92-'DB10 - publicado'!AH92)</f>
        <v>0</v>
      </c>
      <c r="AI92" s="18">
        <f>+'DB10 - corregido'!AI92-'DB10 - publicado'!AI92</f>
        <v>0</v>
      </c>
      <c r="AK92" s="8">
        <v>0</v>
      </c>
    </row>
    <row r="93" spans="1:37" s="8" customFormat="1" ht="15">
      <c r="A93" s="61" t="s">
        <v>133</v>
      </c>
      <c r="B93" s="15">
        <f>+'DB10 - corregido'!B93-'DB10 - publicado'!B93</f>
        <v>0</v>
      </c>
      <c r="C93" s="15">
        <f>+'DB10 - corregido'!C93-'DB10 - publicado'!C93</f>
        <v>0</v>
      </c>
      <c r="D93" s="15">
        <f>+ROUND('DB10 - corregido'!D93,1)-ROUND('DB10 - publicado'!D93,1)</f>
        <v>0</v>
      </c>
      <c r="E93" s="15">
        <f>+ROUND('DB10 - corregido'!E93,1)-ROUND('DB10 - publicado'!E93,1)</f>
        <v>0</v>
      </c>
      <c r="F93" s="16">
        <f>IF(AND('DB10 - corregido'!F93="no practice",'DB10 - publicado'!F93="no practice"),0,'DB10 - corregido'!F93-'DB10 - publicado'!F93)</f>
        <v>0</v>
      </c>
      <c r="G93" s="2">
        <f>IF(AND('DB10 - corregido'!G93="no practice",'DB10 - publicado'!G93="no practice"),0,'DB10 - corregido'!G93-'DB10 - publicado'!G93)</f>
        <v>0</v>
      </c>
      <c r="H93" s="2">
        <f>IF(AND('DB10 - corregido'!H93="no practice",'DB10 - publicado'!H93="no practice"),0,ROUND('DB10 - corregido'!H93,1)-ROUND('DB10 - publicado'!H93,1))</f>
        <v>-1.0999999999999943</v>
      </c>
      <c r="I93" s="16">
        <f>IF(AND('DB10 - corregido'!I93="no practice",'DB10 - publicado'!I93="no practice"),0,'DB10 - corregido'!I93-'DB10 - publicado'!I93)</f>
        <v>0</v>
      </c>
      <c r="J93" s="2">
        <f>IF(AND('DB10 - corregido'!J93="no practice",'DB10 - publicado'!J93="no practice"),0,'DB10 - corregido'!J93-'DB10 - publicado'!J93)</f>
        <v>0</v>
      </c>
      <c r="K93" s="2">
        <f>IF(AND('DB10 - corregido'!K93="no practice",'DB10 - publicado'!K93="no practice"),0,ROUND('DB10 - corregido'!K93,1)-ROUND('DB10 - publicado'!K93,1))</f>
        <v>0</v>
      </c>
      <c r="L93" s="16">
        <f>+'DB10 - corregido'!L93-'DB10 - publicado'!L93</f>
        <v>0</v>
      </c>
      <c r="M93" s="2">
        <f>+'DB10 - corregido'!M93-'DB10 - publicado'!M93</f>
        <v>0</v>
      </c>
      <c r="N93" s="2">
        <f>+'DB10 - corregido'!N93-'DB10 - publicado'!N93</f>
        <v>0</v>
      </c>
      <c r="O93" s="2">
        <f>+'DB10 - corregido'!O93-'DB10 - publicado'!O93</f>
        <v>0</v>
      </c>
      <c r="P93" s="2">
        <f>+'DB10 - corregido'!P93-'DB10 - publicado'!P93</f>
        <v>0</v>
      </c>
      <c r="Q93" s="16">
        <f>+'DB10 - corregido'!Q93-'DB10 - publicado'!Q93</f>
        <v>2</v>
      </c>
      <c r="R93" s="2">
        <f>+'DB10 - corregido'!R93-'DB10 - publicado'!R93</f>
        <v>-2</v>
      </c>
      <c r="S93" s="2">
        <f>+'DB10 - corregido'!S93-'DB10 - publicado'!S93</f>
        <v>0</v>
      </c>
      <c r="T93" s="2">
        <f>+'DB10 - corregido'!T93-'DB10 - publicado'!T93</f>
        <v>0</v>
      </c>
      <c r="U93" s="16">
        <f>+'DB10 - corregido'!U93-'DB10 - publicado'!U93</f>
        <v>0</v>
      </c>
      <c r="V93" s="2">
        <f>+'DB10 - corregido'!V93-'DB10 - publicado'!V93</f>
        <v>0</v>
      </c>
      <c r="W93" s="2">
        <f>+ROUND('DB10 - corregido'!W93,1)-ROUND('DB10 - publicado'!W93,1)</f>
        <v>0</v>
      </c>
      <c r="X93" s="16">
        <f>+'DB10 - corregido'!X93-'DB10 - publicado'!X93</f>
        <v>0</v>
      </c>
      <c r="Y93" s="2">
        <f>+'DB10 - corregido'!Y93-'DB10 - publicado'!Y93</f>
        <v>0</v>
      </c>
      <c r="Z93" s="2">
        <f>+'DB10 - corregido'!Z93-'DB10 - publicado'!Z93</f>
        <v>0</v>
      </c>
      <c r="AA93" s="2">
        <f>+'DB10 - corregido'!AA93-'DB10 - publicado'!AA93</f>
        <v>0</v>
      </c>
      <c r="AB93" s="2">
        <f>+'DB10 - corregido'!AB93-'DB10 - publicado'!AB93</f>
        <v>0</v>
      </c>
      <c r="AC93" s="2">
        <f>+'DB10 - corregido'!AC93-'DB10 - publicado'!AC93</f>
        <v>0</v>
      </c>
      <c r="AD93" s="16">
        <f>+'DB10 - corregido'!AD93-'DB10 - publicado'!AD93</f>
        <v>0</v>
      </c>
      <c r="AE93" s="2">
        <f>+'DB10 - corregido'!AE93-'DB10 - publicado'!AE93</f>
        <v>0</v>
      </c>
      <c r="AF93" s="2">
        <f>+'DB10 - corregido'!AF93-'DB10 - publicado'!AF93</f>
        <v>0</v>
      </c>
      <c r="AG93" s="17">
        <f>IF(AND('DB10 - corregido'!AG93="no practice",'DB10 - publicado'!AG93="no practice"),0,'DB10 - corregido'!AG93-'DB10 - publicado'!AG93)</f>
        <v>0</v>
      </c>
      <c r="AH93" s="14">
        <f>IF(AND('DB10 - corregido'!AH93="no practice",'DB10 - publicado'!AH93="no practice"),0,'DB10 - corregido'!AH93-'DB10 - publicado'!AH93)</f>
        <v>0</v>
      </c>
      <c r="AI93" s="18">
        <f>+'DB10 - corregido'!AI93-'DB10 - publicado'!AI93</f>
        <v>0</v>
      </c>
      <c r="AK93" s="8">
        <v>0</v>
      </c>
    </row>
    <row r="94" spans="1:37" s="8" customFormat="1" ht="15">
      <c r="A94" s="61" t="s">
        <v>48</v>
      </c>
      <c r="B94" s="15">
        <f>+'DB10 - corregido'!B94-'DB10 - publicado'!B94</f>
        <v>0</v>
      </c>
      <c r="C94" s="15">
        <f>+'DB10 - corregido'!C94-'DB10 - publicado'!C94</f>
        <v>0</v>
      </c>
      <c r="D94" s="15">
        <f>+ROUND('DB10 - corregido'!D94,1)-ROUND('DB10 - publicado'!D94,1)</f>
        <v>0</v>
      </c>
      <c r="E94" s="15">
        <f>+ROUND('DB10 - corregido'!E94,1)-ROUND('DB10 - publicado'!E94,1)</f>
        <v>0</v>
      </c>
      <c r="F94" s="16">
        <f>IF(AND('DB10 - corregido'!F94="no practice",'DB10 - publicado'!F94="no practice"),0,'DB10 - corregido'!F94-'DB10 - publicado'!F94)</f>
        <v>0</v>
      </c>
      <c r="G94" s="2">
        <f>IF(AND('DB10 - corregido'!G94="no practice",'DB10 - publicado'!G94="no practice"),0,'DB10 - corregido'!G94-'DB10 - publicado'!G94)</f>
        <v>0</v>
      </c>
      <c r="H94" s="2">
        <f>IF(AND('DB10 - corregido'!H94="no practice",'DB10 - publicado'!H94="no practice"),0,ROUND('DB10 - corregido'!H94,1)-ROUND('DB10 - publicado'!H94,1))</f>
        <v>0</v>
      </c>
      <c r="I94" s="16">
        <f>IF(AND('DB10 - corregido'!I94="no practice",'DB10 - publicado'!I94="no practice"),0,'DB10 - corregido'!I94-'DB10 - publicado'!I94)</f>
        <v>0</v>
      </c>
      <c r="J94" s="2">
        <f>IF(AND('DB10 - corregido'!J94="no practice",'DB10 - publicado'!J94="no practice"),0,'DB10 - corregido'!J94-'DB10 - publicado'!J94)</f>
        <v>0</v>
      </c>
      <c r="K94" s="2">
        <f>IF(AND('DB10 - corregido'!K94="no practice",'DB10 - publicado'!K94="no practice"),0,ROUND('DB10 - corregido'!K94,1)-ROUND('DB10 - publicado'!K94,1))</f>
        <v>0</v>
      </c>
      <c r="L94" s="16">
        <f>+'DB10 - corregido'!L94-'DB10 - publicado'!L94</f>
        <v>0</v>
      </c>
      <c r="M94" s="2">
        <f>+'DB10 - corregido'!M94-'DB10 - publicado'!M94</f>
        <v>0</v>
      </c>
      <c r="N94" s="2">
        <f>+'DB10 - corregido'!N94-'DB10 - publicado'!N94</f>
        <v>0</v>
      </c>
      <c r="O94" s="2">
        <f>+'DB10 - corregido'!O94-'DB10 - publicado'!O94</f>
        <v>0</v>
      </c>
      <c r="P94" s="2">
        <f>+'DB10 - corregido'!P94-'DB10 - publicado'!P94</f>
        <v>0</v>
      </c>
      <c r="Q94" s="16">
        <f>+'DB10 - corregido'!Q94-'DB10 - publicado'!Q94</f>
        <v>0</v>
      </c>
      <c r="R94" s="2">
        <f>+'DB10 - corregido'!R94-'DB10 - publicado'!R94</f>
        <v>0</v>
      </c>
      <c r="S94" s="2">
        <f>+'DB10 - corregido'!S94-'DB10 - publicado'!S94</f>
        <v>0</v>
      </c>
      <c r="T94" s="2">
        <f>+'DB10 - corregido'!T94-'DB10 - publicado'!T94</f>
        <v>0</v>
      </c>
      <c r="U94" s="16">
        <f>+'DB10 - corregido'!U94-'DB10 - publicado'!U94</f>
        <v>0</v>
      </c>
      <c r="V94" s="2">
        <f>+'DB10 - corregido'!V94-'DB10 - publicado'!V94</f>
        <v>0</v>
      </c>
      <c r="W94" s="2">
        <f>+ROUND('DB10 - corregido'!W94,1)-ROUND('DB10 - publicado'!W94,1)</f>
        <v>5.5</v>
      </c>
      <c r="X94" s="16">
        <f>+'DB10 - corregido'!X94-'DB10 - publicado'!X94</f>
        <v>-1</v>
      </c>
      <c r="Y94" s="2">
        <f>+'DB10 - corregido'!Y94-'DB10 - publicado'!Y94</f>
        <v>0</v>
      </c>
      <c r="Z94" s="2">
        <f>+'DB10 - corregido'!Z94-'DB10 - publicado'!Z94</f>
        <v>0</v>
      </c>
      <c r="AA94" s="2">
        <f>+'DB10 - corregido'!AA94-'DB10 - publicado'!AA94</f>
        <v>0</v>
      </c>
      <c r="AB94" s="2">
        <f>+'DB10 - corregido'!AB94-'DB10 - publicado'!AB94</f>
        <v>0</v>
      </c>
      <c r="AC94" s="2">
        <f>+'DB10 - corregido'!AC94-'DB10 - publicado'!AC94</f>
        <v>0</v>
      </c>
      <c r="AD94" s="16">
        <f>+'DB10 - corregido'!AD94-'DB10 - publicado'!AD94</f>
        <v>0</v>
      </c>
      <c r="AE94" s="2">
        <f>+'DB10 - corregido'!AE94-'DB10 - publicado'!AE94</f>
        <v>0</v>
      </c>
      <c r="AF94" s="2">
        <f>+'DB10 - corregido'!AF94-'DB10 - publicado'!AF94</f>
        <v>0</v>
      </c>
      <c r="AG94" s="17">
        <f>IF(AND('DB10 - corregido'!AG94="no practice",'DB10 - publicado'!AG94="no practice"),0,'DB10 - corregido'!AG94-'DB10 - publicado'!AG94)</f>
        <v>0</v>
      </c>
      <c r="AH94" s="14">
        <f>IF(AND('DB10 - corregido'!AH94="no practice",'DB10 - publicado'!AH94="no practice"),0,'DB10 - corregido'!AH94-'DB10 - publicado'!AH94)</f>
        <v>0</v>
      </c>
      <c r="AI94" s="18">
        <f>+'DB10 - corregido'!AI94-'DB10 - publicado'!AI94</f>
        <v>0</v>
      </c>
      <c r="AK94" s="8">
        <v>0</v>
      </c>
    </row>
    <row r="95" spans="1:37" s="8" customFormat="1" ht="15">
      <c r="A95" s="61" t="s">
        <v>134</v>
      </c>
      <c r="B95" s="15">
        <f>+'DB10 - corregido'!B95-'DB10 - publicado'!B95</f>
        <v>0</v>
      </c>
      <c r="C95" s="15">
        <f>+'DB10 - corregido'!C95-'DB10 - publicado'!C95</f>
        <v>0</v>
      </c>
      <c r="D95" s="15">
        <f>+ROUND('DB10 - corregido'!D95,1)-ROUND('DB10 - publicado'!D95,1)</f>
        <v>0</v>
      </c>
      <c r="E95" s="15">
        <f>+ROUND('DB10 - corregido'!E95,1)-ROUND('DB10 - publicado'!E95,1)</f>
        <v>0</v>
      </c>
      <c r="F95" s="16">
        <f>IF(AND('DB10 - corregido'!F95="no practice",'DB10 - publicado'!F95="no practice"),0,'DB10 - corregido'!F95-'DB10 - publicado'!F95)</f>
        <v>1</v>
      </c>
      <c r="G95" s="2">
        <f>IF(AND('DB10 - corregido'!G95="no practice",'DB10 - publicado'!G95="no practice"),0,'DB10 - corregido'!G95-'DB10 - publicado'!G95)</f>
        <v>0</v>
      </c>
      <c r="H95" s="2">
        <f>IF(AND('DB10 - corregido'!H95="no practice",'DB10 - publicado'!H95="no practice"),0,ROUND('DB10 - corregido'!H95,1)-ROUND('DB10 - publicado'!H95,1))</f>
        <v>156.8</v>
      </c>
      <c r="I95" s="16">
        <f>IF(AND('DB10 - corregido'!I95="no practice",'DB10 - publicado'!I95="no practice"),0,'DB10 - corregido'!I95-'DB10 - publicado'!I95)</f>
        <v>0</v>
      </c>
      <c r="J95" s="2">
        <f>IF(AND('DB10 - corregido'!J95="no practice",'DB10 - publicado'!J95="no practice"),0,'DB10 - corregido'!J95-'DB10 - publicado'!J95)</f>
        <v>0</v>
      </c>
      <c r="K95" s="2">
        <f>IF(AND('DB10 - corregido'!K95="no practice",'DB10 - publicado'!K95="no practice"),0,ROUND('DB10 - corregido'!K95,1)-ROUND('DB10 - publicado'!K95,1))</f>
        <v>0</v>
      </c>
      <c r="L95" s="16">
        <f>+'DB10 - corregido'!L95-'DB10 - publicado'!L95</f>
        <v>0</v>
      </c>
      <c r="M95" s="2">
        <f>+'DB10 - corregido'!M95-'DB10 - publicado'!M95</f>
        <v>0</v>
      </c>
      <c r="N95" s="2">
        <f>+'DB10 - corregido'!N95-'DB10 - publicado'!N95</f>
        <v>0</v>
      </c>
      <c r="O95" s="2">
        <f>+'DB10 - corregido'!O95-'DB10 - publicado'!O95</f>
        <v>0</v>
      </c>
      <c r="P95" s="2">
        <f>+'DB10 - corregido'!P95-'DB10 - publicado'!P95</f>
        <v>0</v>
      </c>
      <c r="Q95" s="16">
        <f>+'DB10 - corregido'!Q95-'DB10 - publicado'!Q95</f>
        <v>0</v>
      </c>
      <c r="R95" s="2">
        <f>+'DB10 - corregido'!R95-'DB10 - publicado'!R95</f>
        <v>0</v>
      </c>
      <c r="S95" s="2">
        <f>+'DB10 - corregido'!S95-'DB10 - publicado'!S95</f>
        <v>0</v>
      </c>
      <c r="T95" s="2">
        <f>+'DB10 - corregido'!T95-'DB10 - publicado'!T95</f>
        <v>0</v>
      </c>
      <c r="U95" s="16">
        <f>+'DB10 - corregido'!U95-'DB10 - publicado'!U95</f>
        <v>0</v>
      </c>
      <c r="V95" s="2">
        <f>+'DB10 - corregido'!V95-'DB10 - publicado'!V95</f>
        <v>0</v>
      </c>
      <c r="W95" s="2">
        <f>+ROUND('DB10 - corregido'!W95,1)-ROUND('DB10 - publicado'!W95,1)</f>
        <v>0</v>
      </c>
      <c r="X95" s="16">
        <f>+'DB10 - corregido'!X95-'DB10 - publicado'!X95</f>
        <v>0</v>
      </c>
      <c r="Y95" s="2">
        <f>+'DB10 - corregido'!Y95-'DB10 - publicado'!Y95</f>
        <v>0</v>
      </c>
      <c r="Z95" s="2">
        <f>+'DB10 - corregido'!Z95-'DB10 - publicado'!Z95</f>
        <v>0</v>
      </c>
      <c r="AA95" s="2">
        <f>+'DB10 - corregido'!AA95-'DB10 - publicado'!AA95</f>
        <v>0</v>
      </c>
      <c r="AB95" s="2">
        <f>+'DB10 - corregido'!AB95-'DB10 - publicado'!AB95</f>
        <v>0</v>
      </c>
      <c r="AC95" s="2">
        <f>+'DB10 - corregido'!AC95-'DB10 - publicado'!AC95</f>
        <v>0</v>
      </c>
      <c r="AD95" s="16">
        <f>+'DB10 - corregido'!AD95-'DB10 - publicado'!AD95</f>
        <v>0</v>
      </c>
      <c r="AE95" s="2">
        <f>+'DB10 - corregido'!AE95-'DB10 - publicado'!AE95</f>
        <v>0</v>
      </c>
      <c r="AF95" s="2">
        <f>+'DB10 - corregido'!AF95-'DB10 - publicado'!AF95</f>
        <v>0</v>
      </c>
      <c r="AG95" s="17">
        <f>IF(AND('DB10 - corregido'!AG95="no practice",'DB10 - publicado'!AG95="no practice"),0,'DB10 - corregido'!AG95-'DB10 - publicado'!AG95)</f>
        <v>0</v>
      </c>
      <c r="AH95" s="14">
        <f>IF(AND('DB10 - corregido'!AH95="no practice",'DB10 - publicado'!AH95="no practice"),0,'DB10 - corregido'!AH95-'DB10 - publicado'!AH95)</f>
        <v>0</v>
      </c>
      <c r="AI95" s="18">
        <f>+'DB10 - corregido'!AI95-'DB10 - publicado'!AI95</f>
        <v>0</v>
      </c>
      <c r="AK95" s="8">
        <v>0</v>
      </c>
    </row>
    <row r="96" spans="1:37" s="8" customFormat="1" ht="15">
      <c r="A96" s="61" t="s">
        <v>49</v>
      </c>
      <c r="B96" s="15">
        <f>+'DB10 - corregido'!B96-'DB10 - publicado'!B96</f>
        <v>0</v>
      </c>
      <c r="C96" s="15">
        <f>+'DB10 - corregido'!C96-'DB10 - publicado'!C96</f>
        <v>0</v>
      </c>
      <c r="D96" s="15">
        <f>+ROUND('DB10 - corregido'!D96,1)-ROUND('DB10 - publicado'!D96,1)</f>
        <v>0</v>
      </c>
      <c r="E96" s="15">
        <f>+ROUND('DB10 - corregido'!E96,1)-ROUND('DB10 - publicado'!E96,1)</f>
        <v>0</v>
      </c>
      <c r="F96" s="16">
        <f>IF(AND('DB10 - corregido'!F96="no practice",'DB10 - publicado'!F96="no practice"),0,'DB10 - corregido'!F96-'DB10 - publicado'!F96)</f>
        <v>0</v>
      </c>
      <c r="G96" s="2">
        <f>IF(AND('DB10 - corregido'!G96="no practice",'DB10 - publicado'!G96="no practice"),0,'DB10 - corregido'!G96-'DB10 - publicado'!G96)</f>
        <v>0</v>
      </c>
      <c r="H96" s="2">
        <f>IF(AND('DB10 - corregido'!H96="no practice",'DB10 - publicado'!H96="no practice"),0,ROUND('DB10 - corregido'!H96,1)-ROUND('DB10 - publicado'!H96,1))</f>
        <v>608.4</v>
      </c>
      <c r="I96" s="16">
        <f>IF(AND('DB10 - corregido'!I96="no practice",'DB10 - publicado'!I96="no practice"),0,'DB10 - corregido'!I96-'DB10 - publicado'!I96)</f>
        <v>0</v>
      </c>
      <c r="J96" s="2">
        <f>IF(AND('DB10 - corregido'!J96="no practice",'DB10 - publicado'!J96="no practice"),0,'DB10 - corregido'!J96-'DB10 - publicado'!J96)</f>
        <v>0</v>
      </c>
      <c r="K96" s="2">
        <f>IF(AND('DB10 - corregido'!K96="no practice",'DB10 - publicado'!K96="no practice"),0,ROUND('DB10 - corregido'!K96,1)-ROUND('DB10 - publicado'!K96,1))</f>
        <v>0</v>
      </c>
      <c r="L96" s="16">
        <f>+'DB10 - corregido'!L96-'DB10 - publicado'!L96</f>
        <v>0</v>
      </c>
      <c r="M96" s="2">
        <f>+'DB10 - corregido'!M96-'DB10 - publicado'!M96</f>
        <v>0</v>
      </c>
      <c r="N96" s="2">
        <f>+'DB10 - corregido'!N96-'DB10 - publicado'!N96</f>
        <v>0</v>
      </c>
      <c r="O96" s="2">
        <f>+'DB10 - corregido'!O96-'DB10 - publicado'!O96</f>
        <v>-1</v>
      </c>
      <c r="P96" s="2">
        <f>+'DB10 - corregido'!P96-'DB10 - publicado'!P96</f>
        <v>-1</v>
      </c>
      <c r="Q96" s="16">
        <f>+'DB10 - corregido'!Q96-'DB10 - publicado'!Q96</f>
        <v>0</v>
      </c>
      <c r="R96" s="2">
        <f>+'DB10 - corregido'!R96-'DB10 - publicado'!R96</f>
        <v>0</v>
      </c>
      <c r="S96" s="2">
        <f>+'DB10 - corregido'!S96-'DB10 - publicado'!S96</f>
        <v>0</v>
      </c>
      <c r="T96" s="2">
        <f>+'DB10 - corregido'!T96-'DB10 - publicado'!T96</f>
        <v>0</v>
      </c>
      <c r="U96" s="16">
        <f>+'DB10 - corregido'!U96-'DB10 - publicado'!U96</f>
        <v>0</v>
      </c>
      <c r="V96" s="2">
        <f>+'DB10 - corregido'!V96-'DB10 - publicado'!V96</f>
        <v>0</v>
      </c>
      <c r="W96" s="2">
        <f>+ROUND('DB10 - corregido'!W96,1)-ROUND('DB10 - publicado'!W96,1)</f>
        <v>0</v>
      </c>
      <c r="X96" s="16">
        <f>+'DB10 - corregido'!X96-'DB10 - publicado'!X96</f>
        <v>0</v>
      </c>
      <c r="Y96" s="2">
        <f>+'DB10 - corregido'!Y96-'DB10 - publicado'!Y96</f>
        <v>0</v>
      </c>
      <c r="Z96" s="2">
        <f>+'DB10 - corregido'!Z96-'DB10 - publicado'!Z96</f>
        <v>0</v>
      </c>
      <c r="AA96" s="2">
        <f>+'DB10 - corregido'!AA96-'DB10 - publicado'!AA96</f>
        <v>0</v>
      </c>
      <c r="AB96" s="2">
        <f>+'DB10 - corregido'!AB96-'DB10 - publicado'!AB96</f>
        <v>0</v>
      </c>
      <c r="AC96" s="2">
        <f>+'DB10 - corregido'!AC96-'DB10 - publicado'!AC96</f>
        <v>0</v>
      </c>
      <c r="AD96" s="16">
        <f>+'DB10 - corregido'!AD96-'DB10 - publicado'!AD96</f>
        <v>0</v>
      </c>
      <c r="AE96" s="2">
        <f>+'DB10 - corregido'!AE96-'DB10 - publicado'!AE96</f>
        <v>90</v>
      </c>
      <c r="AF96" s="2">
        <f>+'DB10 - corregido'!AF96-'DB10 - publicado'!AF96</f>
        <v>0</v>
      </c>
      <c r="AG96" s="17">
        <f>IF(AND('DB10 - corregido'!AG96="no practice",'DB10 - publicado'!AG96="no practice"),0,'DB10 - corregido'!AG96-'DB10 - publicado'!AG96)</f>
        <v>0</v>
      </c>
      <c r="AH96" s="14">
        <f>IF(AND('DB10 - corregido'!AH96="no practice",'DB10 - publicado'!AH96="no practice"),0,'DB10 - corregido'!AH96-'DB10 - publicado'!AH96)</f>
        <v>0</v>
      </c>
      <c r="AI96" s="18">
        <f>+'DB10 - corregido'!AI96-'DB10 - publicado'!AI96</f>
        <v>0</v>
      </c>
      <c r="AK96" s="8">
        <v>0</v>
      </c>
    </row>
    <row r="97" spans="1:37" s="8" customFormat="1" ht="15">
      <c r="A97" s="61" t="s">
        <v>50</v>
      </c>
      <c r="B97" s="15">
        <f>+'DB10 - corregido'!B97-'DB10 - publicado'!B97</f>
        <v>0</v>
      </c>
      <c r="C97" s="15">
        <f>+'DB10 - corregido'!C97-'DB10 - publicado'!C97</f>
        <v>0</v>
      </c>
      <c r="D97" s="15">
        <f>+ROUND('DB10 - corregido'!D97,1)-ROUND('DB10 - publicado'!D97,1)</f>
        <v>0</v>
      </c>
      <c r="E97" s="15">
        <f>+ROUND('DB10 - corregido'!E97,1)-ROUND('DB10 - publicado'!E97,1)</f>
        <v>0</v>
      </c>
      <c r="F97" s="16">
        <f>IF(AND('DB10 - corregido'!F97="no practice",'DB10 - publicado'!F97="no practice"),0,'DB10 - corregido'!F97-'DB10 - publicado'!F97)</f>
        <v>0</v>
      </c>
      <c r="G97" s="2">
        <f>IF(AND('DB10 - corregido'!G97="no practice",'DB10 - publicado'!G97="no practice"),0,'DB10 - corregido'!G97-'DB10 - publicado'!G97)</f>
        <v>0</v>
      </c>
      <c r="H97" s="2">
        <f>IF(AND('DB10 - corregido'!H97="no practice",'DB10 - publicado'!H97="no practice"),0,ROUND('DB10 - corregido'!H97,1)-ROUND('DB10 - publicado'!H97,1))</f>
        <v>0</v>
      </c>
      <c r="I97" s="16">
        <f>IF(AND('DB10 - corregido'!I97="no practice",'DB10 - publicado'!I97="no practice"),0,'DB10 - corregido'!I97-'DB10 - publicado'!I97)</f>
        <v>0</v>
      </c>
      <c r="J97" s="2">
        <f>IF(AND('DB10 - corregido'!J97="no practice",'DB10 - publicado'!J97="no practice"),0,'DB10 - corregido'!J97-'DB10 - publicado'!J97)</f>
        <v>0</v>
      </c>
      <c r="K97" s="2">
        <f>IF(AND('DB10 - corregido'!K97="no practice",'DB10 - publicado'!K97="no practice"),0,ROUND('DB10 - corregido'!K97,1)-ROUND('DB10 - publicado'!K97,1))</f>
        <v>0</v>
      </c>
      <c r="L97" s="16">
        <f>+'DB10 - corregido'!L97-'DB10 - publicado'!L97</f>
        <v>0</v>
      </c>
      <c r="M97" s="2">
        <f>+'DB10 - corregido'!M97-'DB10 - publicado'!M97</f>
        <v>0</v>
      </c>
      <c r="N97" s="2">
        <f>+'DB10 - corregido'!N97-'DB10 - publicado'!N97</f>
        <v>0</v>
      </c>
      <c r="O97" s="2">
        <f>+'DB10 - corregido'!O97-'DB10 - publicado'!O97</f>
        <v>0</v>
      </c>
      <c r="P97" s="2">
        <f>+'DB10 - corregido'!P97-'DB10 - publicado'!P97</f>
        <v>0</v>
      </c>
      <c r="Q97" s="16">
        <f>+'DB10 - corregido'!Q97-'DB10 - publicado'!Q97</f>
        <v>0</v>
      </c>
      <c r="R97" s="2">
        <f>+'DB10 - corregido'!R97-'DB10 - publicado'!R97</f>
        <v>0</v>
      </c>
      <c r="S97" s="2">
        <f>+'DB10 - corregido'!S97-'DB10 - publicado'!S97</f>
        <v>0</v>
      </c>
      <c r="T97" s="2">
        <f>+'DB10 - corregido'!T97-'DB10 - publicado'!T97</f>
        <v>0</v>
      </c>
      <c r="U97" s="16">
        <f>+'DB10 - corregido'!U97-'DB10 - publicado'!U97</f>
        <v>0</v>
      </c>
      <c r="V97" s="2">
        <f>+'DB10 - corregido'!V97-'DB10 - publicado'!V97</f>
        <v>0</v>
      </c>
      <c r="W97" s="2">
        <f>+ROUND('DB10 - corregido'!W97,1)-ROUND('DB10 - publicado'!W97,1)</f>
        <v>0</v>
      </c>
      <c r="X97" s="16">
        <f>+'DB10 - corregido'!X97-'DB10 - publicado'!X97</f>
        <v>0</v>
      </c>
      <c r="Y97" s="2">
        <f>+'DB10 - corregido'!Y97-'DB10 - publicado'!Y97</f>
        <v>0</v>
      </c>
      <c r="Z97" s="2">
        <f>+'DB10 - corregido'!Z97-'DB10 - publicado'!Z97</f>
        <v>0</v>
      </c>
      <c r="AA97" s="2">
        <f>+'DB10 - corregido'!AA97-'DB10 - publicado'!AA97</f>
        <v>0</v>
      </c>
      <c r="AB97" s="2">
        <f>+'DB10 - corregido'!AB97-'DB10 - publicado'!AB97</f>
        <v>0</v>
      </c>
      <c r="AC97" s="2">
        <f>+'DB10 - corregido'!AC97-'DB10 - publicado'!AC97</f>
        <v>0</v>
      </c>
      <c r="AD97" s="16">
        <f>+'DB10 - corregido'!AD97-'DB10 - publicado'!AD97</f>
        <v>0</v>
      </c>
      <c r="AE97" s="2">
        <f>+'DB10 - corregido'!AE97-'DB10 - publicado'!AE97</f>
        <v>0</v>
      </c>
      <c r="AF97" s="2">
        <f>+'DB10 - corregido'!AF97-'DB10 - publicado'!AF97</f>
        <v>0</v>
      </c>
      <c r="AG97" s="17">
        <f>IF(AND('DB10 - corregido'!AG97="no practice",'DB10 - publicado'!AG97="no practice"),0,'DB10 - corregido'!AG97-'DB10 - publicado'!AG97)</f>
        <v>0</v>
      </c>
      <c r="AH97" s="14">
        <f>IF(AND('DB10 - corregido'!AH97="no practice",'DB10 - publicado'!AH97="no practice"),0,'DB10 - corregido'!AH97-'DB10 - publicado'!AH97)</f>
        <v>0</v>
      </c>
      <c r="AI97" s="18">
        <f>+'DB10 - corregido'!AI97-'DB10 - publicado'!AI97</f>
        <v>0</v>
      </c>
      <c r="AK97" s="8">
        <v>0</v>
      </c>
    </row>
    <row r="98" spans="1:37" s="8" customFormat="1" ht="15">
      <c r="A98" s="61" t="s">
        <v>135</v>
      </c>
      <c r="B98" s="15">
        <f>+'DB10 - corregido'!B98-'DB10 - publicado'!B98</f>
        <v>0</v>
      </c>
      <c r="C98" s="15">
        <f>+'DB10 - corregido'!C98-'DB10 - publicado'!C98</f>
        <v>0</v>
      </c>
      <c r="D98" s="15">
        <f>+ROUND('DB10 - corregido'!D98,1)-ROUND('DB10 - publicado'!D98,1)</f>
        <v>0</v>
      </c>
      <c r="E98" s="15">
        <f>+ROUND('DB10 - corregido'!E98,1)-ROUND('DB10 - publicado'!E98,1)</f>
        <v>0</v>
      </c>
      <c r="F98" s="16">
        <f>IF(AND('DB10 - corregido'!F98="no practice",'DB10 - publicado'!F98="no practice"),0,'DB10 - corregido'!F98-'DB10 - publicado'!F98)</f>
        <v>0</v>
      </c>
      <c r="G98" s="2">
        <f>IF(AND('DB10 - corregido'!G98="no practice",'DB10 - publicado'!G98="no practice"),0,'DB10 - corregido'!G98-'DB10 - publicado'!G98)</f>
        <v>0</v>
      </c>
      <c r="H98" s="2">
        <f>IF(AND('DB10 - corregido'!H98="no practice",'DB10 - publicado'!H98="no practice"),0,ROUND('DB10 - corregido'!H98,1)-ROUND('DB10 - publicado'!H98,1))</f>
        <v>-23.700000000000003</v>
      </c>
      <c r="I98" s="16">
        <f>IF(AND('DB10 - corregido'!I98="no practice",'DB10 - publicado'!I98="no practice"),0,'DB10 - corregido'!I98-'DB10 - publicado'!I98)</f>
        <v>1</v>
      </c>
      <c r="J98" s="2">
        <f>IF(AND('DB10 - corregido'!J98="no practice",'DB10 - publicado'!J98="no practice"),0,'DB10 - corregido'!J98-'DB10 - publicado'!J98)</f>
        <v>0</v>
      </c>
      <c r="K98" s="2">
        <f>IF(AND('DB10 - corregido'!K98="no practice",'DB10 - publicado'!K98="no practice"),0,ROUND('DB10 - corregido'!K98,1)-ROUND('DB10 - publicado'!K98,1))</f>
        <v>1.3</v>
      </c>
      <c r="L98" s="16">
        <f>+'DB10 - corregido'!L98-'DB10 - publicado'!L98</f>
        <v>0</v>
      </c>
      <c r="M98" s="2">
        <f>+'DB10 - corregido'!M98-'DB10 - publicado'!M98</f>
        <v>0</v>
      </c>
      <c r="N98" s="2">
        <f>+'DB10 - corregido'!N98-'DB10 - publicado'!N98</f>
        <v>0</v>
      </c>
      <c r="O98" s="2">
        <f>+'DB10 - corregido'!O98-'DB10 - publicado'!O98</f>
        <v>0</v>
      </c>
      <c r="P98" s="2">
        <f>+'DB10 - corregido'!P98-'DB10 - publicado'!P98</f>
        <v>0</v>
      </c>
      <c r="Q98" s="16">
        <f>+'DB10 - corregido'!Q98-'DB10 - publicado'!Q98</f>
        <v>0</v>
      </c>
      <c r="R98" s="2">
        <f>+'DB10 - corregido'!R98-'DB10 - publicado'!R98</f>
        <v>0</v>
      </c>
      <c r="S98" s="2">
        <f>+'DB10 - corregido'!S98-'DB10 - publicado'!S98</f>
        <v>0</v>
      </c>
      <c r="T98" s="2">
        <f>+'DB10 - corregido'!T98-'DB10 - publicado'!T98</f>
        <v>0</v>
      </c>
      <c r="U98" s="16">
        <f>+'DB10 - corregido'!U98-'DB10 - publicado'!U98</f>
        <v>0</v>
      </c>
      <c r="V98" s="2">
        <f>+'DB10 - corregido'!V98-'DB10 - publicado'!V98</f>
        <v>0</v>
      </c>
      <c r="W98" s="2">
        <f>+ROUND('DB10 - corregido'!W98,1)-ROUND('DB10 - publicado'!W98,1)</f>
        <v>0</v>
      </c>
      <c r="X98" s="16">
        <f>+'DB10 - corregido'!X98-'DB10 - publicado'!X98</f>
        <v>0</v>
      </c>
      <c r="Y98" s="2">
        <f>+'DB10 - corregido'!Y98-'DB10 - publicado'!Y98</f>
        <v>0</v>
      </c>
      <c r="Z98" s="2">
        <f>+'DB10 - corregido'!Z98-'DB10 - publicado'!Z98</f>
        <v>0</v>
      </c>
      <c r="AA98" s="2">
        <f>+'DB10 - corregido'!AA98-'DB10 - publicado'!AA98</f>
        <v>0</v>
      </c>
      <c r="AB98" s="2">
        <f>+'DB10 - corregido'!AB98-'DB10 - publicado'!AB98</f>
        <v>0</v>
      </c>
      <c r="AC98" s="2">
        <f>+'DB10 - corregido'!AC98-'DB10 - publicado'!AC98</f>
        <v>0</v>
      </c>
      <c r="AD98" s="16">
        <f>+'DB10 - corregido'!AD98-'DB10 - publicado'!AD98</f>
        <v>0</v>
      </c>
      <c r="AE98" s="2">
        <f>+'DB10 - corregido'!AE98-'DB10 - publicado'!AE98</f>
        <v>0</v>
      </c>
      <c r="AF98" s="2">
        <f>+'DB10 - corregido'!AF98-'DB10 - publicado'!AF98</f>
        <v>0</v>
      </c>
      <c r="AG98" s="17">
        <f>IF(AND('DB10 - corregido'!AG98="no practice",'DB10 - publicado'!AG98="no practice"),0,'DB10 - corregido'!AG98-'DB10 - publicado'!AG98)</f>
        <v>0</v>
      </c>
      <c r="AH98" s="14">
        <f>IF(AND('DB10 - corregido'!AH98="no practice",'DB10 - publicado'!AH98="no practice"),0,'DB10 - corregido'!AH98-'DB10 - publicado'!AH98)</f>
        <v>0</v>
      </c>
      <c r="AI98" s="18">
        <f>+'DB10 - corregido'!AI98-'DB10 - publicado'!AI98</f>
        <v>0</v>
      </c>
      <c r="AK98" s="8">
        <v>0</v>
      </c>
    </row>
    <row r="99" spans="1:37" s="8" customFormat="1" ht="15">
      <c r="A99" s="61" t="s">
        <v>136</v>
      </c>
      <c r="B99" s="15">
        <f>+'DB10 - corregido'!B99-'DB10 - publicado'!B99</f>
        <v>0</v>
      </c>
      <c r="C99" s="15">
        <f>+'DB10 - corregido'!C99-'DB10 - publicado'!C99</f>
        <v>0</v>
      </c>
      <c r="D99" s="15">
        <f>+ROUND('DB10 - corregido'!D99,1)-ROUND('DB10 - publicado'!D99,1)</f>
        <v>0</v>
      </c>
      <c r="E99" s="15">
        <f>+ROUND('DB10 - corregido'!E99,1)-ROUND('DB10 - publicado'!E99,1)</f>
        <v>0</v>
      </c>
      <c r="F99" s="16">
        <f>IF(AND('DB10 - corregido'!F99="no practice",'DB10 - publicado'!F99="no practice"),0,'DB10 - corregido'!F99-'DB10 - publicado'!F99)</f>
        <v>0</v>
      </c>
      <c r="G99" s="2">
        <f>IF(AND('DB10 - corregido'!G99="no practice",'DB10 - publicado'!G99="no practice"),0,'DB10 - corregido'!G99-'DB10 - publicado'!G99)</f>
        <v>0</v>
      </c>
      <c r="H99" s="2">
        <f>IF(AND('DB10 - corregido'!H99="no practice",'DB10 - publicado'!H99="no practice"),0,ROUND('DB10 - corregido'!H99,1)-ROUND('DB10 - publicado'!H99,1))</f>
        <v>0</v>
      </c>
      <c r="I99" s="16">
        <f>IF(AND('DB10 - corregido'!I99="no practice",'DB10 - publicado'!I99="no practice"),0,'DB10 - corregido'!I99-'DB10 - publicado'!I99)</f>
        <v>0</v>
      </c>
      <c r="J99" s="2">
        <f>IF(AND('DB10 - corregido'!J99="no practice",'DB10 - publicado'!J99="no practice"),0,'DB10 - corregido'!J99-'DB10 - publicado'!J99)</f>
        <v>0</v>
      </c>
      <c r="K99" s="2">
        <f>IF(AND('DB10 - corregido'!K99="no practice",'DB10 - publicado'!K99="no practice"),0,ROUND('DB10 - corregido'!K99,1)-ROUND('DB10 - publicado'!K99,1))</f>
        <v>0</v>
      </c>
      <c r="L99" s="16">
        <f>+'DB10 - corregido'!L99-'DB10 - publicado'!L99</f>
        <v>0</v>
      </c>
      <c r="M99" s="2">
        <f>+'DB10 - corregido'!M99-'DB10 - publicado'!M99</f>
        <v>0</v>
      </c>
      <c r="N99" s="2">
        <f>+'DB10 - corregido'!N99-'DB10 - publicado'!N99</f>
        <v>0</v>
      </c>
      <c r="O99" s="2">
        <f>+'DB10 - corregido'!O99-'DB10 - publicado'!O99</f>
        <v>0</v>
      </c>
      <c r="P99" s="2">
        <f>+'DB10 - corregido'!P99-'DB10 - publicado'!P99</f>
        <v>0</v>
      </c>
      <c r="Q99" s="16">
        <f>+'DB10 - corregido'!Q99-'DB10 - publicado'!Q99</f>
        <v>0</v>
      </c>
      <c r="R99" s="2">
        <f>+'DB10 - corregido'!R99-'DB10 - publicado'!R99</f>
        <v>0</v>
      </c>
      <c r="S99" s="2">
        <f>+'DB10 - corregido'!S99-'DB10 - publicado'!S99</f>
        <v>0</v>
      </c>
      <c r="T99" s="2">
        <f>+'DB10 - corregido'!T99-'DB10 - publicado'!T99</f>
        <v>0</v>
      </c>
      <c r="U99" s="16">
        <f>+'DB10 - corregido'!U99-'DB10 - publicado'!U99</f>
        <v>0</v>
      </c>
      <c r="V99" s="2">
        <f>+'DB10 - corregido'!V99-'DB10 - publicado'!V99</f>
        <v>0</v>
      </c>
      <c r="W99" s="2">
        <f>+ROUND('DB10 - corregido'!W99,1)-ROUND('DB10 - publicado'!W99,1)</f>
        <v>0</v>
      </c>
      <c r="X99" s="16">
        <f>+'DB10 - corregido'!X99-'DB10 - publicado'!X99</f>
        <v>0</v>
      </c>
      <c r="Y99" s="2">
        <f>+'DB10 - corregido'!Y99-'DB10 - publicado'!Y99</f>
        <v>0</v>
      </c>
      <c r="Z99" s="2">
        <f>+'DB10 - corregido'!Z99-'DB10 - publicado'!Z99</f>
        <v>0</v>
      </c>
      <c r="AA99" s="2">
        <f>+'DB10 - corregido'!AA99-'DB10 - publicado'!AA99</f>
        <v>0</v>
      </c>
      <c r="AB99" s="2">
        <f>+'DB10 - corregido'!AB99-'DB10 - publicado'!AB99</f>
        <v>0</v>
      </c>
      <c r="AC99" s="2">
        <f>+'DB10 - corregido'!AC99-'DB10 - publicado'!AC99</f>
        <v>0</v>
      </c>
      <c r="AD99" s="16">
        <f>+'DB10 - corregido'!AD99-'DB10 - publicado'!AD99</f>
        <v>0</v>
      </c>
      <c r="AE99" s="2">
        <f>+'DB10 - corregido'!AE99-'DB10 - publicado'!AE99</f>
        <v>0</v>
      </c>
      <c r="AF99" s="2">
        <f>+'DB10 - corregido'!AF99-'DB10 - publicado'!AF99</f>
        <v>0</v>
      </c>
      <c r="AG99" s="17">
        <f>IF(AND('DB10 - corregido'!AG99="no practice",'DB10 - publicado'!AG99="no practice"),0,'DB10 - corregido'!AG99-'DB10 - publicado'!AG99)</f>
        <v>0</v>
      </c>
      <c r="AH99" s="14">
        <f>IF(AND('DB10 - corregido'!AH99="no practice",'DB10 - publicado'!AH99="no practice"),0,'DB10 - corregido'!AH99-'DB10 - publicado'!AH99)</f>
        <v>0</v>
      </c>
      <c r="AI99" s="18">
        <f>+'DB10 - corregido'!AI99-'DB10 - publicado'!AI99</f>
        <v>0</v>
      </c>
      <c r="AK99" s="8">
        <v>0</v>
      </c>
    </row>
    <row r="100" spans="1:37" s="8" customFormat="1" ht="15">
      <c r="A100" s="61" t="s">
        <v>137</v>
      </c>
      <c r="B100" s="15">
        <f>+'DB10 - corregido'!B100-'DB10 - publicado'!B100</f>
        <v>0</v>
      </c>
      <c r="C100" s="15">
        <f>+'DB10 - corregido'!C100-'DB10 - publicado'!C100</f>
        <v>0</v>
      </c>
      <c r="D100" s="15">
        <f>+ROUND('DB10 - corregido'!D100,1)-ROUND('DB10 - publicado'!D100,1)</f>
        <v>0</v>
      </c>
      <c r="E100" s="15">
        <f>+ROUND('DB10 - corregido'!E100,1)-ROUND('DB10 - publicado'!E100,1)</f>
        <v>0</v>
      </c>
      <c r="F100" s="16">
        <f>IF(AND('DB10 - corregido'!F100="no practice",'DB10 - publicado'!F100="no practice"),0,'DB10 - corregido'!F100-'DB10 - publicado'!F100)</f>
        <v>0</v>
      </c>
      <c r="G100" s="2">
        <f>IF(AND('DB10 - corregido'!G100="no practice",'DB10 - publicado'!G100="no practice"),0,'DB10 - corregido'!G100-'DB10 - publicado'!G100)</f>
        <v>0</v>
      </c>
      <c r="H100" s="2">
        <f>IF(AND('DB10 - corregido'!H100="no practice",'DB10 - publicado'!H100="no practice"),0,ROUND('DB10 - corregido'!H100,1)-ROUND('DB10 - publicado'!H100,1))</f>
        <v>0</v>
      </c>
      <c r="I100" s="16">
        <f>IF(AND('DB10 - corregido'!I100="no practice",'DB10 - publicado'!I100="no practice"),0,'DB10 - corregido'!I100-'DB10 - publicado'!I100)</f>
        <v>0</v>
      </c>
      <c r="J100" s="2">
        <f>IF(AND('DB10 - corregido'!J100="no practice",'DB10 - publicado'!J100="no practice"),0,'DB10 - corregido'!J100-'DB10 - publicado'!J100)</f>
        <v>0</v>
      </c>
      <c r="K100" s="2">
        <f>IF(AND('DB10 - corregido'!K100="no practice",'DB10 - publicado'!K100="no practice"),0,ROUND('DB10 - corregido'!K100,1)-ROUND('DB10 - publicado'!K100,1))</f>
        <v>0</v>
      </c>
      <c r="L100" s="16">
        <f>+'DB10 - corregido'!L100-'DB10 - publicado'!L100</f>
        <v>0</v>
      </c>
      <c r="M100" s="2">
        <f>+'DB10 - corregido'!M100-'DB10 - publicado'!M100</f>
        <v>0</v>
      </c>
      <c r="N100" s="2">
        <f>+'DB10 - corregido'!N100-'DB10 - publicado'!N100</f>
        <v>0</v>
      </c>
      <c r="O100" s="2">
        <f>+'DB10 - corregido'!O100-'DB10 - publicado'!O100</f>
        <v>0</v>
      </c>
      <c r="P100" s="2">
        <f>+'DB10 - corregido'!P100-'DB10 - publicado'!P100</f>
        <v>0</v>
      </c>
      <c r="Q100" s="16">
        <f>+'DB10 - corregido'!Q100-'DB10 - publicado'!Q100</f>
        <v>0</v>
      </c>
      <c r="R100" s="2">
        <f>+'DB10 - corregido'!R100-'DB10 - publicado'!R100</f>
        <v>0</v>
      </c>
      <c r="S100" s="2">
        <f>+'DB10 - corregido'!S100-'DB10 - publicado'!S100</f>
        <v>0</v>
      </c>
      <c r="T100" s="2">
        <f>+'DB10 - corregido'!T100-'DB10 - publicado'!T100</f>
        <v>0</v>
      </c>
      <c r="U100" s="16">
        <f>+'DB10 - corregido'!U100-'DB10 - publicado'!U100</f>
        <v>0</v>
      </c>
      <c r="V100" s="2">
        <f>+'DB10 - corregido'!V100-'DB10 - publicado'!V100</f>
        <v>75</v>
      </c>
      <c r="W100" s="2">
        <f>+ROUND('DB10 - corregido'!W100,1)-ROUND('DB10 - publicado'!W100,1)</f>
        <v>0</v>
      </c>
      <c r="X100" s="16">
        <f>+'DB10 - corregido'!X100-'DB10 - publicado'!X100</f>
        <v>0</v>
      </c>
      <c r="Y100" s="2">
        <f>+'DB10 - corregido'!Y100-'DB10 - publicado'!Y100</f>
        <v>0</v>
      </c>
      <c r="Z100" s="2">
        <f>+'DB10 - corregido'!Z100-'DB10 - publicado'!Z100</f>
        <v>0</v>
      </c>
      <c r="AA100" s="2">
        <f>+'DB10 - corregido'!AA100-'DB10 - publicado'!AA100</f>
        <v>0</v>
      </c>
      <c r="AB100" s="2">
        <f>+'DB10 - corregido'!AB100-'DB10 - publicado'!AB100</f>
        <v>0</v>
      </c>
      <c r="AC100" s="2">
        <f>+'DB10 - corregido'!AC100-'DB10 - publicado'!AC100</f>
        <v>0</v>
      </c>
      <c r="AD100" s="16">
        <f>+'DB10 - corregido'!AD100-'DB10 - publicado'!AD100</f>
        <v>0</v>
      </c>
      <c r="AE100" s="2">
        <f>+'DB10 - corregido'!AE100-'DB10 - publicado'!AE100</f>
        <v>0</v>
      </c>
      <c r="AF100" s="2">
        <f>+'DB10 - corregido'!AF100-'DB10 - publicado'!AF100</f>
        <v>0</v>
      </c>
      <c r="AG100" s="17">
        <f>IF(AND('DB10 - corregido'!AG100="no practice",'DB10 - publicado'!AG100="no practice"),0,'DB10 - corregido'!AG100-'DB10 - publicado'!AG100)</f>
        <v>0</v>
      </c>
      <c r="AH100" s="14">
        <f>IF(AND('DB10 - corregido'!AH100="no practice",'DB10 - publicado'!AH100="no practice"),0,'DB10 - corregido'!AH100-'DB10 - publicado'!AH100)</f>
        <v>0</v>
      </c>
      <c r="AI100" s="18">
        <f>+'DB10 - corregido'!AI100-'DB10 - publicado'!AI100</f>
        <v>0</v>
      </c>
      <c r="AK100" s="8">
        <v>0</v>
      </c>
    </row>
    <row r="101" spans="1:37" s="8" customFormat="1" ht="15">
      <c r="A101" s="61" t="s">
        <v>51</v>
      </c>
      <c r="B101" s="15">
        <f>+'DB10 - corregido'!B101-'DB10 - publicado'!B101</f>
        <v>0</v>
      </c>
      <c r="C101" s="15">
        <f>+'DB10 - corregido'!C101-'DB10 - publicado'!C101</f>
        <v>0</v>
      </c>
      <c r="D101" s="19">
        <f>+ROUND('DB10 - corregido'!D101,1)-ROUND('DB10 - publicado'!D101,1)</f>
        <v>-0.8999999999999995</v>
      </c>
      <c r="E101" s="19">
        <f>+ROUND('DB10 - corregido'!E101,1)-ROUND('DB10 - publicado'!E101,1)</f>
        <v>207.4</v>
      </c>
      <c r="F101" s="16">
        <f>IF(AND('DB10 - corregido'!F101="no practice",'DB10 - publicado'!F101="no practice"),0,'DB10 - corregido'!F101-'DB10 - publicado'!F101)</f>
        <v>0</v>
      </c>
      <c r="G101" s="2">
        <f>IF(AND('DB10 - corregido'!G101="no practice",'DB10 - publicado'!G101="no practice"),0,'DB10 - corregido'!G101-'DB10 - publicado'!G101)</f>
        <v>0</v>
      </c>
      <c r="H101" s="2">
        <f>IF(AND('DB10 - corregido'!H101="no practice",'DB10 - publicado'!H101="no practice"),0,ROUND('DB10 - corregido'!H101,1)-ROUND('DB10 - publicado'!H101,1))</f>
        <v>0</v>
      </c>
      <c r="I101" s="16">
        <f>IF(AND('DB10 - corregido'!I101="no practice",'DB10 - publicado'!I101="no practice"),0,'DB10 - corregido'!I101-'DB10 - publicado'!I101)</f>
        <v>0</v>
      </c>
      <c r="J101" s="2">
        <f>IF(AND('DB10 - corregido'!J101="no practice",'DB10 - publicado'!J101="no practice"),0,'DB10 - corregido'!J101-'DB10 - publicado'!J101)</f>
        <v>0</v>
      </c>
      <c r="K101" s="20">
        <f>IF(AND('DB10 - corregido'!K101="no practice",'DB10 - publicado'!K101="no practice"),0,ROUND('DB10 - corregido'!K101,1)-ROUND('DB10 - publicado'!K101,1))</f>
        <v>-0.29999999999999893</v>
      </c>
      <c r="L101" s="16">
        <f>+'DB10 - corregido'!L101-'DB10 - publicado'!L101</f>
        <v>0</v>
      </c>
      <c r="M101" s="2">
        <f>+'DB10 - corregido'!M101-'DB10 - publicado'!M101</f>
        <v>0</v>
      </c>
      <c r="N101" s="2">
        <f>+'DB10 - corregido'!N101-'DB10 - publicado'!N101</f>
        <v>0</v>
      </c>
      <c r="O101" s="2">
        <f>+'DB10 - corregido'!O101-'DB10 - publicado'!O101</f>
        <v>0</v>
      </c>
      <c r="P101" s="2">
        <f>+'DB10 - corregido'!P101-'DB10 - publicado'!P101</f>
        <v>0</v>
      </c>
      <c r="Q101" s="16">
        <f>+'DB10 - corregido'!Q101-'DB10 - publicado'!Q101</f>
        <v>0</v>
      </c>
      <c r="R101" s="2">
        <f>+'DB10 - corregido'!R101-'DB10 - publicado'!R101</f>
        <v>0</v>
      </c>
      <c r="S101" s="2">
        <f>+'DB10 - corregido'!S101-'DB10 - publicado'!S101</f>
        <v>0</v>
      </c>
      <c r="T101" s="2">
        <f>+'DB10 - corregido'!T101-'DB10 - publicado'!T101</f>
        <v>0</v>
      </c>
      <c r="U101" s="16">
        <f>+'DB10 - corregido'!U101-'DB10 - publicado'!U101</f>
        <v>0</v>
      </c>
      <c r="V101" s="2">
        <f>+'DB10 - corregido'!V101-'DB10 - publicado'!V101</f>
        <v>0</v>
      </c>
      <c r="W101" s="2">
        <f>+ROUND('DB10 - corregido'!W101,1)-ROUND('DB10 - publicado'!W101,1)</f>
        <v>0</v>
      </c>
      <c r="X101" s="16">
        <f>+'DB10 - corregido'!X101-'DB10 - publicado'!X101</f>
        <v>0</v>
      </c>
      <c r="Y101" s="2">
        <f>+'DB10 - corregido'!Y101-'DB10 - publicado'!Y101</f>
        <v>0</v>
      </c>
      <c r="Z101" s="2">
        <f>+'DB10 - corregido'!Z101-'DB10 - publicado'!Z101</f>
        <v>0</v>
      </c>
      <c r="AA101" s="2">
        <f>+'DB10 - corregido'!AA101-'DB10 - publicado'!AA101</f>
        <v>0</v>
      </c>
      <c r="AB101" s="2">
        <f>+'DB10 - corregido'!AB101-'DB10 - publicado'!AB101</f>
        <v>0</v>
      </c>
      <c r="AC101" s="2">
        <f>+'DB10 - corregido'!AC101-'DB10 - publicado'!AC101</f>
        <v>0</v>
      </c>
      <c r="AD101" s="16">
        <f>+'DB10 - corregido'!AD101-'DB10 - publicado'!AD101</f>
        <v>0</v>
      </c>
      <c r="AE101" s="2">
        <f>+'DB10 - corregido'!AE101-'DB10 - publicado'!AE101</f>
        <v>0</v>
      </c>
      <c r="AF101" s="2">
        <f>+'DB10 - corregido'!AF101-'DB10 - publicado'!AF101</f>
        <v>0</v>
      </c>
      <c r="AG101" s="17">
        <f>IF(AND('DB10 - corregido'!AG101="no practice",'DB10 - publicado'!AG101="no practice"),0,'DB10 - corregido'!AG101-'DB10 - publicado'!AG101)</f>
        <v>0</v>
      </c>
      <c r="AH101" s="14">
        <f>IF(AND('DB10 - corregido'!AH101="no practice",'DB10 - publicado'!AH101="no practice"),0,'DB10 - corregido'!AH101-'DB10 - publicado'!AH101)</f>
        <v>0</v>
      </c>
      <c r="AI101" s="18">
        <f>+'DB10 - corregido'!AI101-'DB10 - publicado'!AI101</f>
        <v>0</v>
      </c>
      <c r="AK101" s="8">
        <v>1</v>
      </c>
    </row>
    <row r="102" spans="1:37" s="8" customFormat="1" ht="15">
      <c r="A102" s="61" t="s">
        <v>52</v>
      </c>
      <c r="B102" s="15">
        <f>+'DB10 - corregido'!B102-'DB10 - publicado'!B102</f>
        <v>0</v>
      </c>
      <c r="C102" s="15">
        <f>+'DB10 - corregido'!C102-'DB10 - publicado'!C102</f>
        <v>0</v>
      </c>
      <c r="D102" s="15">
        <f>+ROUND('DB10 - corregido'!D102,1)-ROUND('DB10 - publicado'!D102,1)</f>
        <v>0</v>
      </c>
      <c r="E102" s="15">
        <f>+ROUND('DB10 - corregido'!E102,1)-ROUND('DB10 - publicado'!E102,1)</f>
        <v>0</v>
      </c>
      <c r="F102" s="16">
        <f>IF(AND('DB10 - corregido'!F102="no practice",'DB10 - publicado'!F102="no practice"),0,'DB10 - corregido'!F102-'DB10 - publicado'!F102)</f>
        <v>0</v>
      </c>
      <c r="G102" s="2">
        <f>IF(AND('DB10 - corregido'!G102="no practice",'DB10 - publicado'!G102="no practice"),0,'DB10 - corregido'!G102-'DB10 - publicado'!G102)</f>
        <v>0</v>
      </c>
      <c r="H102" s="2">
        <f>IF(AND('DB10 - corregido'!H102="no practice",'DB10 - publicado'!H102="no practice"),0,ROUND('DB10 - corregido'!H102,1)-ROUND('DB10 - publicado'!H102,1))</f>
        <v>216.5</v>
      </c>
      <c r="I102" s="16">
        <f>IF(AND('DB10 - corregido'!I102="no practice",'DB10 - publicado'!I102="no practice"),0,'DB10 - corregido'!I102-'DB10 - publicado'!I102)</f>
        <v>0</v>
      </c>
      <c r="J102" s="2">
        <f>IF(AND('DB10 - corregido'!J102="no practice",'DB10 - publicado'!J102="no practice"),0,'DB10 - corregido'!J102-'DB10 - publicado'!J102)</f>
        <v>0</v>
      </c>
      <c r="K102" s="2">
        <f>IF(AND('DB10 - corregido'!K102="no practice",'DB10 - publicado'!K102="no practice"),0,ROUND('DB10 - corregido'!K102,1)-ROUND('DB10 - publicado'!K102,1))</f>
        <v>0</v>
      </c>
      <c r="L102" s="16">
        <f>+'DB10 - corregido'!L102-'DB10 - publicado'!L102</f>
        <v>0</v>
      </c>
      <c r="M102" s="2">
        <f>+'DB10 - corregido'!M102-'DB10 - publicado'!M102</f>
        <v>0</v>
      </c>
      <c r="N102" s="2">
        <f>+'DB10 - corregido'!N102-'DB10 - publicado'!N102</f>
        <v>0</v>
      </c>
      <c r="O102" s="2">
        <f>+'DB10 - corregido'!O102-'DB10 - publicado'!O102</f>
        <v>-1</v>
      </c>
      <c r="P102" s="2">
        <f>+'DB10 - corregido'!P102-'DB10 - publicado'!P102</f>
        <v>-1</v>
      </c>
      <c r="Q102" s="16">
        <f>+'DB10 - corregido'!Q102-'DB10 - publicado'!Q102</f>
        <v>0</v>
      </c>
      <c r="R102" s="2">
        <f>+'DB10 - corregido'!R102-'DB10 - publicado'!R102</f>
        <v>0</v>
      </c>
      <c r="S102" s="2">
        <f>+'DB10 - corregido'!S102-'DB10 - publicado'!S102</f>
        <v>0</v>
      </c>
      <c r="T102" s="2">
        <f>+'DB10 - corregido'!T102-'DB10 - publicado'!T102</f>
        <v>0</v>
      </c>
      <c r="U102" s="16">
        <f>+'DB10 - corregido'!U102-'DB10 - publicado'!U102</f>
        <v>0</v>
      </c>
      <c r="V102" s="2">
        <f>+'DB10 - corregido'!V102-'DB10 - publicado'!V102</f>
        <v>0</v>
      </c>
      <c r="W102" s="2">
        <f>+ROUND('DB10 - corregido'!W102,1)-ROUND('DB10 - publicado'!W102,1)</f>
        <v>0</v>
      </c>
      <c r="X102" s="16">
        <f>+'DB10 - corregido'!X102-'DB10 - publicado'!X102</f>
        <v>0</v>
      </c>
      <c r="Y102" s="2">
        <f>+'DB10 - corregido'!Y102-'DB10 - publicado'!Y102</f>
        <v>0</v>
      </c>
      <c r="Z102" s="2">
        <f>+'DB10 - corregido'!Z102-'DB10 - publicado'!Z102</f>
        <v>0</v>
      </c>
      <c r="AA102" s="2">
        <f>+'DB10 - corregido'!AA102-'DB10 - publicado'!AA102</f>
        <v>0</v>
      </c>
      <c r="AB102" s="2">
        <f>+'DB10 - corregido'!AB102-'DB10 - publicado'!AB102</f>
        <v>0</v>
      </c>
      <c r="AC102" s="2">
        <f>+'DB10 - corregido'!AC102-'DB10 - publicado'!AC102</f>
        <v>0</v>
      </c>
      <c r="AD102" s="16">
        <f>+'DB10 - corregido'!AD102-'DB10 - publicado'!AD102</f>
        <v>0</v>
      </c>
      <c r="AE102" s="2">
        <f>+'DB10 - corregido'!AE102-'DB10 - publicado'!AE102</f>
        <v>0</v>
      </c>
      <c r="AF102" s="2">
        <f>+'DB10 - corregido'!AF102-'DB10 - publicado'!AF102</f>
        <v>0</v>
      </c>
      <c r="AG102" s="17">
        <f>IF(AND('DB10 - corregido'!AG102="no practice",'DB10 - publicado'!AG102="no practice"),0,'DB10 - corregido'!AG102-'DB10 - publicado'!AG102)</f>
        <v>0</v>
      </c>
      <c r="AH102" s="14">
        <f>IF(AND('DB10 - corregido'!AH102="no practice",'DB10 - publicado'!AH102="no practice"),0,'DB10 - corregido'!AH102-'DB10 - publicado'!AH102)</f>
        <v>0</v>
      </c>
      <c r="AI102" s="18">
        <f>+'DB10 - corregido'!AI102-'DB10 - publicado'!AI102</f>
        <v>0</v>
      </c>
      <c r="AK102" s="8">
        <v>0</v>
      </c>
    </row>
    <row r="103" spans="1:37" s="8" customFormat="1" ht="15">
      <c r="A103" s="61" t="s">
        <v>138</v>
      </c>
      <c r="B103" s="15">
        <f>+'DB10 - corregido'!B103-'DB10 - publicado'!B103</f>
        <v>1</v>
      </c>
      <c r="C103" s="15">
        <f>+'DB10 - corregido'!C103-'DB10 - publicado'!C103</f>
        <v>7</v>
      </c>
      <c r="D103" s="15">
        <f>+ROUND('DB10 - corregido'!D103,1)-ROUND('DB10 - publicado'!D103,1)</f>
        <v>3.6999999999999993</v>
      </c>
      <c r="E103" s="15">
        <f>+ROUND('DB10 - corregido'!E103,1)-ROUND('DB10 - publicado'!E103,1)</f>
        <v>0</v>
      </c>
      <c r="F103" s="16">
        <f>IF(AND('DB10 - corregido'!F103="no practice",'DB10 - publicado'!F103="no practice"),0,'DB10 - corregido'!F103-'DB10 - publicado'!F103)</f>
        <v>0</v>
      </c>
      <c r="G103" s="2">
        <f>IF(AND('DB10 - corregido'!G103="no practice",'DB10 - publicado'!G103="no practice"),0,'DB10 - corregido'!G103-'DB10 - publicado'!G103)</f>
        <v>0</v>
      </c>
      <c r="H103" s="2">
        <f>IF(AND('DB10 - corregido'!H103="no practice",'DB10 - publicado'!H103="no practice"),0,ROUND('DB10 - corregido'!H103,1)-ROUND('DB10 - publicado'!H103,1))</f>
        <v>0</v>
      </c>
      <c r="I103" s="16">
        <f>IF(AND('DB10 - corregido'!I103="no practice",'DB10 - publicado'!I103="no practice"),0,'DB10 - corregido'!I103-'DB10 - publicado'!I103)</f>
        <v>0</v>
      </c>
      <c r="J103" s="2">
        <f>IF(AND('DB10 - corregido'!J103="no practice",'DB10 - publicado'!J103="no practice"),0,'DB10 - corregido'!J103-'DB10 - publicado'!J103)</f>
        <v>0</v>
      </c>
      <c r="K103" s="2">
        <f>IF(AND('DB10 - corregido'!K103="no practice",'DB10 - publicado'!K103="no practice"),0,ROUND('DB10 - corregido'!K103,1)-ROUND('DB10 - publicado'!K103,1))</f>
        <v>0</v>
      </c>
      <c r="L103" s="16">
        <f>+'DB10 - corregido'!L103-'DB10 - publicado'!L103</f>
        <v>0</v>
      </c>
      <c r="M103" s="2">
        <f>+'DB10 - corregido'!M103-'DB10 - publicado'!M103</f>
        <v>0</v>
      </c>
      <c r="N103" s="2">
        <f>+'DB10 - corregido'!N103-'DB10 - publicado'!N103</f>
        <v>0</v>
      </c>
      <c r="O103" s="2">
        <f>+'DB10 - corregido'!O103-'DB10 - publicado'!O103</f>
        <v>0</v>
      </c>
      <c r="P103" s="2">
        <f>+'DB10 - corregido'!P103-'DB10 - publicado'!P103</f>
        <v>0</v>
      </c>
      <c r="Q103" s="16">
        <f>+'DB10 - corregido'!Q103-'DB10 - publicado'!Q103</f>
        <v>0</v>
      </c>
      <c r="R103" s="2">
        <f>+'DB10 - corregido'!R103-'DB10 - publicado'!R103</f>
        <v>0</v>
      </c>
      <c r="S103" s="2">
        <f>+'DB10 - corregido'!S103-'DB10 - publicado'!S103</f>
        <v>0</v>
      </c>
      <c r="T103" s="2">
        <f>+'DB10 - corregido'!T103-'DB10 - publicado'!T103</f>
        <v>0</v>
      </c>
      <c r="U103" s="16">
        <f>+'DB10 - corregido'!U103-'DB10 - publicado'!U103</f>
        <v>0</v>
      </c>
      <c r="V103" s="2">
        <f>+'DB10 - corregido'!V103-'DB10 - publicado'!V103</f>
        <v>0</v>
      </c>
      <c r="W103" s="2">
        <f>+ROUND('DB10 - corregido'!W103,1)-ROUND('DB10 - publicado'!W103,1)</f>
        <v>0</v>
      </c>
      <c r="X103" s="16">
        <f>+'DB10 - corregido'!X103-'DB10 - publicado'!X103</f>
        <v>0</v>
      </c>
      <c r="Y103" s="2">
        <f>+'DB10 - corregido'!Y103-'DB10 - publicado'!Y103</f>
        <v>0</v>
      </c>
      <c r="Z103" s="2">
        <f>+'DB10 - corregido'!Z103-'DB10 - publicado'!Z103</f>
        <v>0</v>
      </c>
      <c r="AA103" s="2">
        <f>+'DB10 - corregido'!AA103-'DB10 - publicado'!AA103</f>
        <v>0</v>
      </c>
      <c r="AB103" s="2">
        <f>+'DB10 - corregido'!AB103-'DB10 - publicado'!AB103</f>
        <v>0</v>
      </c>
      <c r="AC103" s="2">
        <f>+'DB10 - corregido'!AC103-'DB10 - publicado'!AC103</f>
        <v>0</v>
      </c>
      <c r="AD103" s="16">
        <f>+'DB10 - corregido'!AD103-'DB10 - publicado'!AD103</f>
        <v>0</v>
      </c>
      <c r="AE103" s="2">
        <f>+'DB10 - corregido'!AE103-'DB10 - publicado'!AE103</f>
        <v>0</v>
      </c>
      <c r="AF103" s="2">
        <f>+'DB10 - corregido'!AF103-'DB10 - publicado'!AF103</f>
        <v>0</v>
      </c>
      <c r="AG103" s="17">
        <f>IF(AND('DB10 - corregido'!AG103="no practice",'DB10 - publicado'!AG103="no practice"),0,'DB10 - corregido'!AG103-'DB10 - publicado'!AG103)</f>
        <v>0</v>
      </c>
      <c r="AH103" s="14">
        <f>IF(AND('DB10 - corregido'!AH103="no practice",'DB10 - publicado'!AH103="no practice"),0,'DB10 - corregido'!AH103-'DB10 - publicado'!AH103)</f>
        <v>0</v>
      </c>
      <c r="AI103" s="18">
        <f>+'DB10 - corregido'!AI103-'DB10 - publicado'!AI103</f>
        <v>0</v>
      </c>
      <c r="AK103" s="8">
        <v>0</v>
      </c>
    </row>
    <row r="104" spans="1:37" s="8" customFormat="1" ht="15">
      <c r="A104" s="61" t="s">
        <v>139</v>
      </c>
      <c r="B104" s="15">
        <f>+'DB10 - corregido'!B104-'DB10 - publicado'!B104</f>
        <v>0</v>
      </c>
      <c r="C104" s="15">
        <f>+'DB10 - corregido'!C104-'DB10 - publicado'!C104</f>
        <v>0</v>
      </c>
      <c r="D104" s="15">
        <f>+ROUND('DB10 - corregido'!D104,1)-ROUND('DB10 - publicado'!D104,1)</f>
        <v>0</v>
      </c>
      <c r="E104" s="15">
        <f>+ROUND('DB10 - corregido'!E104,1)-ROUND('DB10 - publicado'!E104,1)</f>
        <v>0</v>
      </c>
      <c r="F104" s="16">
        <f>IF(AND('DB10 - corregido'!F104="no practice",'DB10 - publicado'!F104="no practice"),0,'DB10 - corregido'!F104-'DB10 - publicado'!F104)</f>
        <v>0</v>
      </c>
      <c r="G104" s="2">
        <f>IF(AND('DB10 - corregido'!G104="no practice",'DB10 - publicado'!G104="no practice"),0,'DB10 - corregido'!G104-'DB10 - publicado'!G104)</f>
        <v>0</v>
      </c>
      <c r="H104" s="2">
        <f>IF(AND('DB10 - corregido'!H104="no practice",'DB10 - publicado'!H104="no practice"),0,ROUND('DB10 - corregido'!H104,1)-ROUND('DB10 - publicado'!H104,1))</f>
        <v>0</v>
      </c>
      <c r="I104" s="16">
        <f>IF(AND('DB10 - corregido'!I104="no practice",'DB10 - publicado'!I104="no practice"),0,'DB10 - corregido'!I104-'DB10 - publicado'!I104)</f>
        <v>0</v>
      </c>
      <c r="J104" s="2">
        <f>IF(AND('DB10 - corregido'!J104="no practice",'DB10 - publicado'!J104="no practice"),0,'DB10 - corregido'!J104-'DB10 - publicado'!J104)</f>
        <v>0</v>
      </c>
      <c r="K104" s="2">
        <f>IF(AND('DB10 - corregido'!K104="no practice",'DB10 - publicado'!K104="no practice"),0,ROUND('DB10 - corregido'!K104,1)-ROUND('DB10 - publicado'!K104,1))</f>
        <v>0</v>
      </c>
      <c r="L104" s="16">
        <f>+'DB10 - corregido'!L104-'DB10 - publicado'!L104</f>
        <v>0</v>
      </c>
      <c r="M104" s="2">
        <f>+'DB10 - corregido'!M104-'DB10 - publicado'!M104</f>
        <v>0</v>
      </c>
      <c r="N104" s="2">
        <f>+'DB10 - corregido'!N104-'DB10 - publicado'!N104</f>
        <v>0</v>
      </c>
      <c r="O104" s="2">
        <f>+'DB10 - corregido'!O104-'DB10 - publicado'!O104</f>
        <v>0</v>
      </c>
      <c r="P104" s="2">
        <f>+'DB10 - corregido'!P104-'DB10 - publicado'!P104</f>
        <v>0</v>
      </c>
      <c r="Q104" s="16">
        <f>+'DB10 - corregido'!Q104-'DB10 - publicado'!Q104</f>
        <v>0</v>
      </c>
      <c r="R104" s="2">
        <f>+'DB10 - corregido'!R104-'DB10 - publicado'!R104</f>
        <v>0</v>
      </c>
      <c r="S104" s="2">
        <f>+'DB10 - corregido'!S104-'DB10 - publicado'!S104</f>
        <v>0</v>
      </c>
      <c r="T104" s="2">
        <f>+'DB10 - corregido'!T104-'DB10 - publicado'!T104</f>
        <v>0</v>
      </c>
      <c r="U104" s="16">
        <f>+'DB10 - corregido'!U104-'DB10 - publicado'!U104</f>
        <v>2</v>
      </c>
      <c r="V104" s="2">
        <f>+'DB10 - corregido'!V104-'DB10 - publicado'!V104</f>
        <v>0</v>
      </c>
      <c r="W104" s="2">
        <f>+ROUND('DB10 - corregido'!W104,1)-ROUND('DB10 - publicado'!W104,1)</f>
        <v>0.20000000000000107</v>
      </c>
      <c r="X104" s="16">
        <f>+'DB10 - corregido'!X104-'DB10 - publicado'!X104</f>
        <v>0</v>
      </c>
      <c r="Y104" s="2">
        <f>+'DB10 - corregido'!Y104-'DB10 - publicado'!Y104</f>
        <v>0</v>
      </c>
      <c r="Z104" s="2">
        <f>+'DB10 - corregido'!Z104-'DB10 - publicado'!Z104</f>
        <v>0</v>
      </c>
      <c r="AA104" s="2">
        <f>+'DB10 - corregido'!AA104-'DB10 - publicado'!AA104</f>
        <v>0</v>
      </c>
      <c r="AB104" s="2">
        <f>+'DB10 - corregido'!AB104-'DB10 - publicado'!AB104</f>
        <v>0</v>
      </c>
      <c r="AC104" s="2">
        <f>+'DB10 - corregido'!AC104-'DB10 - publicado'!AC104</f>
        <v>0</v>
      </c>
      <c r="AD104" s="16">
        <f>+'DB10 - corregido'!AD104-'DB10 - publicado'!AD104</f>
        <v>0</v>
      </c>
      <c r="AE104" s="2">
        <f>+'DB10 - corregido'!AE104-'DB10 - publicado'!AE104</f>
        <v>0</v>
      </c>
      <c r="AF104" s="2">
        <f>+'DB10 - corregido'!AF104-'DB10 - publicado'!AF104</f>
        <v>0</v>
      </c>
      <c r="AG104" s="17">
        <f>IF(AND('DB10 - corregido'!AG104="no practice",'DB10 - publicado'!AG104="no practice"),0,'DB10 - corregido'!AG104-'DB10 - publicado'!AG104)</f>
        <v>0</v>
      </c>
      <c r="AH104" s="14">
        <f>IF(AND('DB10 - corregido'!AH104="no practice",'DB10 - publicado'!AH104="no practice"),0,'DB10 - corregido'!AH104-'DB10 - publicado'!AH104)</f>
        <v>0</v>
      </c>
      <c r="AI104" s="18">
        <f>+'DB10 - corregido'!AI104-'DB10 - publicado'!AI104</f>
        <v>0</v>
      </c>
      <c r="AK104" s="8">
        <v>0</v>
      </c>
    </row>
    <row r="105" spans="1:37" s="8" customFormat="1" ht="15">
      <c r="A105" s="61" t="s">
        <v>140</v>
      </c>
      <c r="B105" s="15">
        <f>+'DB10 - corregido'!B105-'DB10 - publicado'!B105</f>
        <v>-1</v>
      </c>
      <c r="C105" s="15">
        <f>+'DB10 - corregido'!C105-'DB10 - publicado'!C105</f>
        <v>-7</v>
      </c>
      <c r="D105" s="15">
        <f>+ROUND('DB10 - corregido'!D105,1)-ROUND('DB10 - publicado'!D105,1)</f>
        <v>-2.299999999999997</v>
      </c>
      <c r="E105" s="15">
        <f>+ROUND('DB10 - corregido'!E105,1)-ROUND('DB10 - publicado'!E105,1)</f>
        <v>0</v>
      </c>
      <c r="F105" s="16">
        <f>IF(AND('DB10 - corregido'!F105="no practice",'DB10 - publicado'!F105="no practice"),0,'DB10 - corregido'!F105-'DB10 - publicado'!F105)</f>
        <v>0</v>
      </c>
      <c r="G105" s="2">
        <f>IF(AND('DB10 - corregido'!G105="no practice",'DB10 - publicado'!G105="no practice"),0,'DB10 - corregido'!G105-'DB10 - publicado'!G105)</f>
        <v>0</v>
      </c>
      <c r="H105" s="2">
        <f>IF(AND('DB10 - corregido'!H105="no practice",'DB10 - publicado'!H105="no practice"),0,ROUND('DB10 - corregido'!H105,1)-ROUND('DB10 - publicado'!H105,1))</f>
        <v>0</v>
      </c>
      <c r="I105" s="16">
        <f>IF(AND('DB10 - corregido'!I105="no practice",'DB10 - publicado'!I105="no practice"),0,'DB10 - corregido'!I105-'DB10 - publicado'!I105)</f>
        <v>0</v>
      </c>
      <c r="J105" s="2">
        <f>IF(AND('DB10 - corregido'!J105="no practice",'DB10 - publicado'!J105="no practice"),0,'DB10 - corregido'!J105-'DB10 - publicado'!J105)</f>
        <v>0</v>
      </c>
      <c r="K105" s="2">
        <f>IF(AND('DB10 - corregido'!K105="no practice",'DB10 - publicado'!K105="no practice"),0,ROUND('DB10 - corregido'!K105,1)-ROUND('DB10 - publicado'!K105,1))</f>
        <v>0</v>
      </c>
      <c r="L105" s="16">
        <f>+'DB10 - corregido'!L105-'DB10 - publicado'!L105</f>
        <v>0</v>
      </c>
      <c r="M105" s="2">
        <f>+'DB10 - corregido'!M105-'DB10 - publicado'!M105</f>
        <v>0</v>
      </c>
      <c r="N105" s="2">
        <f>+'DB10 - corregido'!N105-'DB10 - publicado'!N105</f>
        <v>0</v>
      </c>
      <c r="O105" s="2">
        <f>+'DB10 - corregido'!O105-'DB10 - publicado'!O105</f>
        <v>0</v>
      </c>
      <c r="P105" s="2">
        <f>+'DB10 - corregido'!P105-'DB10 - publicado'!P105</f>
        <v>0</v>
      </c>
      <c r="Q105" s="16">
        <f>+'DB10 - corregido'!Q105-'DB10 - publicado'!Q105</f>
        <v>0</v>
      </c>
      <c r="R105" s="2">
        <f>+'DB10 - corregido'!R105-'DB10 - publicado'!R105</f>
        <v>0</v>
      </c>
      <c r="S105" s="2">
        <f>+'DB10 - corregido'!S105-'DB10 - publicado'!S105</f>
        <v>0</v>
      </c>
      <c r="T105" s="2">
        <f>+'DB10 - corregido'!T105-'DB10 - publicado'!T105</f>
        <v>0</v>
      </c>
      <c r="U105" s="16">
        <f>+'DB10 - corregido'!U105-'DB10 - publicado'!U105</f>
        <v>1</v>
      </c>
      <c r="V105" s="2">
        <f>+'DB10 - corregido'!V105-'DB10 - publicado'!V105</f>
        <v>0</v>
      </c>
      <c r="W105" s="2">
        <f>+ROUND('DB10 - corregido'!W105,1)-ROUND('DB10 - publicado'!W105,1)</f>
        <v>0</v>
      </c>
      <c r="X105" s="16">
        <f>+'DB10 - corregido'!X105-'DB10 - publicado'!X105</f>
        <v>0</v>
      </c>
      <c r="Y105" s="2">
        <f>+'DB10 - corregido'!Y105-'DB10 - publicado'!Y105</f>
        <v>0</v>
      </c>
      <c r="Z105" s="2">
        <f>+'DB10 - corregido'!Z105-'DB10 - publicado'!Z105</f>
        <v>0</v>
      </c>
      <c r="AA105" s="2">
        <f>+'DB10 - corregido'!AA105-'DB10 - publicado'!AA105</f>
        <v>0</v>
      </c>
      <c r="AB105" s="2">
        <f>+'DB10 - corregido'!AB105-'DB10 - publicado'!AB105</f>
        <v>0</v>
      </c>
      <c r="AC105" s="2">
        <f>+'DB10 - corregido'!AC105-'DB10 - publicado'!AC105</f>
        <v>0</v>
      </c>
      <c r="AD105" s="16">
        <f>+'DB10 - corregido'!AD105-'DB10 - publicado'!AD105</f>
        <v>0</v>
      </c>
      <c r="AE105" s="2">
        <f>+'DB10 - corregido'!AE105-'DB10 - publicado'!AE105</f>
        <v>0</v>
      </c>
      <c r="AF105" s="2">
        <f>+'DB10 - corregido'!AF105-'DB10 - publicado'!AF105</f>
        <v>0</v>
      </c>
      <c r="AG105" s="17">
        <f>IF(AND('DB10 - corregido'!AG105="no practice",'DB10 - publicado'!AG105="no practice"),0,'DB10 - corregido'!AG105-'DB10 - publicado'!AG105)</f>
        <v>0</v>
      </c>
      <c r="AH105" s="14">
        <f>IF(AND('DB10 - corregido'!AH105="no practice",'DB10 - publicado'!AH105="no practice"),0,'DB10 - corregido'!AH105-'DB10 - publicado'!AH105)</f>
        <v>0</v>
      </c>
      <c r="AI105" s="18">
        <f>+'DB10 - corregido'!AI105-'DB10 - publicado'!AI105</f>
        <v>0</v>
      </c>
      <c r="AK105" s="8">
        <v>0</v>
      </c>
    </row>
    <row r="106" spans="1:37" s="8" customFormat="1" ht="15">
      <c r="A106" s="61" t="s">
        <v>141</v>
      </c>
      <c r="B106" s="15">
        <f>+'DB10 - corregido'!B106-'DB10 - publicado'!B106</f>
        <v>0</v>
      </c>
      <c r="C106" s="15">
        <f>+'DB10 - corregido'!C106-'DB10 - publicado'!C106</f>
        <v>0</v>
      </c>
      <c r="D106" s="15">
        <f>+ROUND('DB10 - corregido'!D106,1)-ROUND('DB10 - publicado'!D106,1)</f>
        <v>0</v>
      </c>
      <c r="E106" s="15">
        <f>+ROUND('DB10 - corregido'!E106,1)-ROUND('DB10 - publicado'!E106,1)</f>
        <v>0</v>
      </c>
      <c r="F106" s="16">
        <f>IF(AND('DB10 - corregido'!F106="no practice",'DB10 - publicado'!F106="no practice"),0,'DB10 - corregido'!F106-'DB10 - publicado'!F106)</f>
        <v>0</v>
      </c>
      <c r="G106" s="2">
        <f>IF(AND('DB10 - corregido'!G106="no practice",'DB10 - publicado'!G106="no practice"),0,'DB10 - corregido'!G106-'DB10 - publicado'!G106)</f>
        <v>0</v>
      </c>
      <c r="H106" s="2">
        <f>IF(AND('DB10 - corregido'!H106="no practice",'DB10 - publicado'!H106="no practice"),0,ROUND('DB10 - corregido'!H106,1)-ROUND('DB10 - publicado'!H106,1))</f>
        <v>0</v>
      </c>
      <c r="I106" s="16">
        <f>IF(AND('DB10 - corregido'!I106="no practice",'DB10 - publicado'!I106="no practice"),0,'DB10 - corregido'!I106-'DB10 - publicado'!I106)</f>
        <v>0</v>
      </c>
      <c r="J106" s="2">
        <f>IF(AND('DB10 - corregido'!J106="no practice",'DB10 - publicado'!J106="no practice"),0,'DB10 - corregido'!J106-'DB10 - publicado'!J106)</f>
        <v>0</v>
      </c>
      <c r="K106" s="2">
        <f>IF(AND('DB10 - corregido'!K106="no practice",'DB10 - publicado'!K106="no practice"),0,ROUND('DB10 - corregido'!K106,1)-ROUND('DB10 - publicado'!K106,1))</f>
        <v>0</v>
      </c>
      <c r="L106" s="16">
        <f>+'DB10 - corregido'!L106-'DB10 - publicado'!L106</f>
        <v>0</v>
      </c>
      <c r="M106" s="2">
        <f>+'DB10 - corregido'!M106-'DB10 - publicado'!M106</f>
        <v>0</v>
      </c>
      <c r="N106" s="2">
        <f>+'DB10 - corregido'!N106-'DB10 - publicado'!N106</f>
        <v>0</v>
      </c>
      <c r="O106" s="2">
        <f>+'DB10 - corregido'!O106-'DB10 - publicado'!O106</f>
        <v>0</v>
      </c>
      <c r="P106" s="2">
        <f>+'DB10 - corregido'!P106-'DB10 - publicado'!P106</f>
        <v>0</v>
      </c>
      <c r="Q106" s="16">
        <f>+'DB10 - corregido'!Q106-'DB10 - publicado'!Q106</f>
        <v>0</v>
      </c>
      <c r="R106" s="2">
        <f>+'DB10 - corregido'!R106-'DB10 - publicado'!R106</f>
        <v>0</v>
      </c>
      <c r="S106" s="2">
        <f>+'DB10 - corregido'!S106-'DB10 - publicado'!S106</f>
        <v>0</v>
      </c>
      <c r="T106" s="2">
        <f>+'DB10 - corregido'!T106-'DB10 - publicado'!T106</f>
        <v>0</v>
      </c>
      <c r="U106" s="16">
        <f>+'DB10 - corregido'!U106-'DB10 - publicado'!U106</f>
        <v>0</v>
      </c>
      <c r="V106" s="2">
        <f>+'DB10 - corregido'!V106-'DB10 - publicado'!V106</f>
        <v>0</v>
      </c>
      <c r="W106" s="2">
        <f>+ROUND('DB10 - corregido'!W106,1)-ROUND('DB10 - publicado'!W106,1)</f>
        <v>0</v>
      </c>
      <c r="X106" s="16">
        <f>+'DB10 - corregido'!X106-'DB10 - publicado'!X106</f>
        <v>0</v>
      </c>
      <c r="Y106" s="2">
        <f>+'DB10 - corregido'!Y106-'DB10 - publicado'!Y106</f>
        <v>0</v>
      </c>
      <c r="Z106" s="2">
        <f>+'DB10 - corregido'!Z106-'DB10 - publicado'!Z106</f>
        <v>0</v>
      </c>
      <c r="AA106" s="2">
        <f>+'DB10 - corregido'!AA106-'DB10 - publicado'!AA106</f>
        <v>0</v>
      </c>
      <c r="AB106" s="2">
        <f>+'DB10 - corregido'!AB106-'DB10 - publicado'!AB106</f>
        <v>0</v>
      </c>
      <c r="AC106" s="2">
        <f>+'DB10 - corregido'!AC106-'DB10 - publicado'!AC106</f>
        <v>0</v>
      </c>
      <c r="AD106" s="16">
        <f>+'DB10 - corregido'!AD106-'DB10 - publicado'!AD106</f>
        <v>0</v>
      </c>
      <c r="AE106" s="2">
        <f>+'DB10 - corregido'!AE106-'DB10 - publicado'!AE106</f>
        <v>0</v>
      </c>
      <c r="AF106" s="2">
        <f>+'DB10 - corregido'!AF106-'DB10 - publicado'!AF106</f>
        <v>0</v>
      </c>
      <c r="AG106" s="17">
        <f>IF(AND('DB10 - corregido'!AG106="no practice",'DB10 - publicado'!AG106="no practice"),0,'DB10 - corregido'!AG106-'DB10 - publicado'!AG106)</f>
        <v>0</v>
      </c>
      <c r="AH106" s="14">
        <f>IF(AND('DB10 - corregido'!AH106="no practice",'DB10 - publicado'!AH106="no practice"),0,'DB10 - corregido'!AH106-'DB10 - publicado'!AH106)</f>
        <v>0</v>
      </c>
      <c r="AI106" s="18">
        <f>+'DB10 - corregido'!AI106-'DB10 - publicado'!AI106</f>
        <v>0</v>
      </c>
      <c r="AK106" s="8">
        <v>0</v>
      </c>
    </row>
    <row r="107" spans="1:37" s="8" customFormat="1" ht="15">
      <c r="A107" s="61" t="s">
        <v>53</v>
      </c>
      <c r="B107" s="15">
        <f>+'DB10 - corregido'!B107-'DB10 - publicado'!B107</f>
        <v>0</v>
      </c>
      <c r="C107" s="15">
        <f>+'DB10 - corregido'!C107-'DB10 - publicado'!C107</f>
        <v>0</v>
      </c>
      <c r="D107" s="15">
        <f>+ROUND('DB10 - corregido'!D107,1)-ROUND('DB10 - publicado'!D107,1)</f>
        <v>0</v>
      </c>
      <c r="E107" s="15">
        <f>+ROUND('DB10 - corregido'!E107,1)-ROUND('DB10 - publicado'!E107,1)</f>
        <v>0</v>
      </c>
      <c r="F107" s="16">
        <f>IF(AND('DB10 - corregido'!F107="no practice",'DB10 - publicado'!F107="no practice"),0,'DB10 - corregido'!F107-'DB10 - publicado'!F107)</f>
        <v>0</v>
      </c>
      <c r="G107" s="2">
        <f>IF(AND('DB10 - corregido'!G107="no practice",'DB10 - publicado'!G107="no practice"),0,'DB10 - corregido'!G107-'DB10 - publicado'!G107)</f>
        <v>0</v>
      </c>
      <c r="H107" s="2">
        <f>IF(AND('DB10 - corregido'!H107="no practice",'DB10 - publicado'!H107="no practice"),0,ROUND('DB10 - corregido'!H107,1)-ROUND('DB10 - publicado'!H107,1))</f>
        <v>0</v>
      </c>
      <c r="I107" s="16">
        <f>IF(AND('DB10 - corregido'!I107="no practice",'DB10 - publicado'!I107="no practice"),0,'DB10 - corregido'!I107-'DB10 - publicado'!I107)</f>
        <v>0</v>
      </c>
      <c r="J107" s="2">
        <f>IF(AND('DB10 - corregido'!J107="no practice",'DB10 - publicado'!J107="no practice"),0,'DB10 - corregido'!J107-'DB10 - publicado'!J107)</f>
        <v>0</v>
      </c>
      <c r="K107" s="2">
        <f>IF(AND('DB10 - corregido'!K107="no practice",'DB10 - publicado'!K107="no practice"),0,ROUND('DB10 - corregido'!K107,1)-ROUND('DB10 - publicado'!K107,1))</f>
        <v>0</v>
      </c>
      <c r="L107" s="16">
        <f>+'DB10 - corregido'!L107-'DB10 - publicado'!L107</f>
        <v>0</v>
      </c>
      <c r="M107" s="2">
        <f>+'DB10 - corregido'!M107-'DB10 - publicado'!M107</f>
        <v>0</v>
      </c>
      <c r="N107" s="2">
        <f>+'DB10 - corregido'!N107-'DB10 - publicado'!N107</f>
        <v>0</v>
      </c>
      <c r="O107" s="2">
        <f>+'DB10 - corregido'!O107-'DB10 - publicado'!O107</f>
        <v>0</v>
      </c>
      <c r="P107" s="2">
        <f>+'DB10 - corregido'!P107-'DB10 - publicado'!P107</f>
        <v>0</v>
      </c>
      <c r="Q107" s="16">
        <f>+'DB10 - corregido'!Q107-'DB10 - publicado'!Q107</f>
        <v>0</v>
      </c>
      <c r="R107" s="2">
        <f>+'DB10 - corregido'!R107-'DB10 - publicado'!R107</f>
        <v>0</v>
      </c>
      <c r="S107" s="2">
        <f>+'DB10 - corregido'!S107-'DB10 - publicado'!S107</f>
        <v>0</v>
      </c>
      <c r="T107" s="2">
        <f>+'DB10 - corregido'!T107-'DB10 - publicado'!T107</f>
        <v>0</v>
      </c>
      <c r="U107" s="16">
        <f>+'DB10 - corregido'!U107-'DB10 - publicado'!U107</f>
        <v>0</v>
      </c>
      <c r="V107" s="2">
        <f>+'DB10 - corregido'!V107-'DB10 - publicado'!V107</f>
        <v>0</v>
      </c>
      <c r="W107" s="2">
        <f>+ROUND('DB10 - corregido'!W107,1)-ROUND('DB10 - publicado'!W107,1)</f>
        <v>0</v>
      </c>
      <c r="X107" s="16">
        <f>+'DB10 - corregido'!X107-'DB10 - publicado'!X107</f>
        <v>0</v>
      </c>
      <c r="Y107" s="2">
        <f>+'DB10 - corregido'!Y107-'DB10 - publicado'!Y107</f>
        <v>0</v>
      </c>
      <c r="Z107" s="2">
        <f>+'DB10 - corregido'!Z107-'DB10 - publicado'!Z107</f>
        <v>0</v>
      </c>
      <c r="AA107" s="2">
        <f>+'DB10 - corregido'!AA107-'DB10 - publicado'!AA107</f>
        <v>0</v>
      </c>
      <c r="AB107" s="2">
        <f>+'DB10 - corregido'!AB107-'DB10 - publicado'!AB107</f>
        <v>0</v>
      </c>
      <c r="AC107" s="2">
        <f>+'DB10 - corregido'!AC107-'DB10 - publicado'!AC107</f>
        <v>0</v>
      </c>
      <c r="AD107" s="16">
        <f>+'DB10 - corregido'!AD107-'DB10 - publicado'!AD107</f>
        <v>0</v>
      </c>
      <c r="AE107" s="2">
        <f>+'DB10 - corregido'!AE107-'DB10 - publicado'!AE107</f>
        <v>0</v>
      </c>
      <c r="AF107" s="2">
        <f>+'DB10 - corregido'!AF107-'DB10 - publicado'!AF107</f>
        <v>0</v>
      </c>
      <c r="AG107" s="17">
        <f>IF(AND('DB10 - corregido'!AG107="no practice",'DB10 - publicado'!AG107="no practice"),0,'DB10 - corregido'!AG107-'DB10 - publicado'!AG107)</f>
        <v>0</v>
      </c>
      <c r="AH107" s="14">
        <f>IF(AND('DB10 - corregido'!AH107="no practice",'DB10 - publicado'!AH107="no practice"),0,'DB10 - corregido'!AH107-'DB10 - publicado'!AH107)</f>
        <v>0</v>
      </c>
      <c r="AI107" s="18">
        <f>+'DB10 - corregido'!AI107-'DB10 - publicado'!AI107</f>
        <v>0</v>
      </c>
      <c r="AK107" s="8">
        <v>0</v>
      </c>
    </row>
    <row r="108" spans="1:37" s="8" customFormat="1" ht="15">
      <c r="A108" s="61" t="s">
        <v>142</v>
      </c>
      <c r="B108" s="15">
        <f>+'DB10 - corregido'!B108-'DB10 - publicado'!B108</f>
        <v>0</v>
      </c>
      <c r="C108" s="15">
        <f>+'DB10 - corregido'!C108-'DB10 - publicado'!C108</f>
        <v>0</v>
      </c>
      <c r="D108" s="15">
        <f>+ROUND('DB10 - corregido'!D108,1)-ROUND('DB10 - publicado'!D108,1)</f>
        <v>0</v>
      </c>
      <c r="E108" s="15">
        <f>+ROUND('DB10 - corregido'!E108,1)-ROUND('DB10 - publicado'!E108,1)</f>
        <v>0</v>
      </c>
      <c r="F108" s="16">
        <f>IF(AND('DB10 - corregido'!F108="no practice",'DB10 - publicado'!F108="no practice"),0,'DB10 - corregido'!F108-'DB10 - publicado'!F108)</f>
        <v>0</v>
      </c>
      <c r="G108" s="2">
        <f>IF(AND('DB10 - corregido'!G108="no practice",'DB10 - publicado'!G108="no practice"),0,'DB10 - corregido'!G108-'DB10 - publicado'!G108)</f>
        <v>0</v>
      </c>
      <c r="H108" s="2">
        <f>IF(AND('DB10 - corregido'!H108="no practice",'DB10 - publicado'!H108="no practice"),0,ROUND('DB10 - corregido'!H108,1)-ROUND('DB10 - publicado'!H108,1))</f>
        <v>0</v>
      </c>
      <c r="I108" s="16">
        <f>IF(AND('DB10 - corregido'!I108="no practice",'DB10 - publicado'!I108="no practice"),0,'DB10 - corregido'!I108-'DB10 - publicado'!I108)</f>
        <v>0</v>
      </c>
      <c r="J108" s="2">
        <f>IF(AND('DB10 - corregido'!J108="no practice",'DB10 - publicado'!J108="no practice"),0,'DB10 - corregido'!J108-'DB10 - publicado'!J108)</f>
        <v>0</v>
      </c>
      <c r="K108" s="2">
        <f>IF(AND('DB10 - corregido'!K108="no practice",'DB10 - publicado'!K108="no practice"),0,ROUND('DB10 - corregido'!K108,1)-ROUND('DB10 - publicado'!K108,1))</f>
        <v>0</v>
      </c>
      <c r="L108" s="16">
        <f>+'DB10 - corregido'!L108-'DB10 - publicado'!L108</f>
        <v>0</v>
      </c>
      <c r="M108" s="2">
        <f>+'DB10 - corregido'!M108-'DB10 - publicado'!M108</f>
        <v>0</v>
      </c>
      <c r="N108" s="2">
        <f>+'DB10 - corregido'!N108-'DB10 - publicado'!N108</f>
        <v>0</v>
      </c>
      <c r="O108" s="2">
        <f>+'DB10 - corregido'!O108-'DB10 - publicado'!O108</f>
        <v>0</v>
      </c>
      <c r="P108" s="2">
        <f>+'DB10 - corregido'!P108-'DB10 - publicado'!P108</f>
        <v>0</v>
      </c>
      <c r="Q108" s="16">
        <f>+'DB10 - corregido'!Q108-'DB10 - publicado'!Q108</f>
        <v>0</v>
      </c>
      <c r="R108" s="2">
        <f>+'DB10 - corregido'!R108-'DB10 - publicado'!R108</f>
        <v>0</v>
      </c>
      <c r="S108" s="2">
        <f>+'DB10 - corregido'!S108-'DB10 - publicado'!S108</f>
        <v>0</v>
      </c>
      <c r="T108" s="2">
        <f>+'DB10 - corregido'!T108-'DB10 - publicado'!T108</f>
        <v>0</v>
      </c>
      <c r="U108" s="16">
        <f>+'DB10 - corregido'!U108-'DB10 - publicado'!U108</f>
        <v>0</v>
      </c>
      <c r="V108" s="2">
        <f>+'DB10 - corregido'!V108-'DB10 - publicado'!V108</f>
        <v>0</v>
      </c>
      <c r="W108" s="2">
        <f>+ROUND('DB10 - corregido'!W108,1)-ROUND('DB10 - publicado'!W108,1)</f>
        <v>0</v>
      </c>
      <c r="X108" s="16">
        <f>+'DB10 - corregido'!X108-'DB10 - publicado'!X108</f>
        <v>0</v>
      </c>
      <c r="Y108" s="2">
        <f>+'DB10 - corregido'!Y108-'DB10 - publicado'!Y108</f>
        <v>0</v>
      </c>
      <c r="Z108" s="2">
        <f>+'DB10 - corregido'!Z108-'DB10 - publicado'!Z108</f>
        <v>0</v>
      </c>
      <c r="AA108" s="2">
        <f>+'DB10 - corregido'!AA108-'DB10 - publicado'!AA108</f>
        <v>0</v>
      </c>
      <c r="AB108" s="2">
        <f>+'DB10 - corregido'!AB108-'DB10 - publicado'!AB108</f>
        <v>0</v>
      </c>
      <c r="AC108" s="2">
        <f>+'DB10 - corregido'!AC108-'DB10 - publicado'!AC108</f>
        <v>0</v>
      </c>
      <c r="AD108" s="16">
        <f>+'DB10 - corregido'!AD108-'DB10 - publicado'!AD108</f>
        <v>0</v>
      </c>
      <c r="AE108" s="2">
        <f>+'DB10 - corregido'!AE108-'DB10 - publicado'!AE108</f>
        <v>0</v>
      </c>
      <c r="AF108" s="2">
        <f>+'DB10 - corregido'!AF108-'DB10 - publicado'!AF108</f>
        <v>0</v>
      </c>
      <c r="AG108" s="17">
        <f>IF(AND('DB10 - corregido'!AG108="no practice",'DB10 - publicado'!AG108="no practice"),0,'DB10 - corregido'!AG108-'DB10 - publicado'!AG108)</f>
        <v>0</v>
      </c>
      <c r="AH108" s="14">
        <f>IF(AND('DB10 - corregido'!AH108="no practice",'DB10 - publicado'!AH108="no practice"),0,'DB10 - corregido'!AH108-'DB10 - publicado'!AH108)</f>
        <v>0</v>
      </c>
      <c r="AI108" s="18">
        <f>+'DB10 - corregido'!AI108-'DB10 - publicado'!AI108</f>
        <v>0</v>
      </c>
      <c r="AK108" s="8">
        <v>0</v>
      </c>
    </row>
    <row r="109" spans="1:37" s="8" customFormat="1" ht="15">
      <c r="A109" s="61" t="s">
        <v>143</v>
      </c>
      <c r="B109" s="15">
        <f>+'DB10 - corregido'!B109-'DB10 - publicado'!B109</f>
        <v>0</v>
      </c>
      <c r="C109" s="15">
        <f>+'DB10 - corregido'!C109-'DB10 - publicado'!C109</f>
        <v>0</v>
      </c>
      <c r="D109" s="15">
        <f>+ROUND('DB10 - corregido'!D109,1)-ROUND('DB10 - publicado'!D109,1)</f>
        <v>0</v>
      </c>
      <c r="E109" s="15">
        <f>+ROUND('DB10 - corregido'!E109,1)-ROUND('DB10 - publicado'!E109,1)</f>
        <v>0</v>
      </c>
      <c r="F109" s="16">
        <f>IF(AND('DB10 - corregido'!F109="no practice",'DB10 - publicado'!F109="no practice"),0,'DB10 - corregido'!F109-'DB10 - publicado'!F109)</f>
        <v>0</v>
      </c>
      <c r="G109" s="2">
        <f>IF(AND('DB10 - corregido'!G109="no practice",'DB10 - publicado'!G109="no practice"),0,'DB10 - corregido'!G109-'DB10 - publicado'!G109)</f>
        <v>0</v>
      </c>
      <c r="H109" s="2">
        <f>IF(AND('DB10 - corregido'!H109="no practice",'DB10 - publicado'!H109="no practice"),0,ROUND('DB10 - corregido'!H109,1)-ROUND('DB10 - publicado'!H109,1))</f>
        <v>0</v>
      </c>
      <c r="I109" s="16">
        <f>IF(AND('DB10 - corregido'!I109="no practice",'DB10 - publicado'!I109="no practice"),0,'DB10 - corregido'!I109-'DB10 - publicado'!I109)</f>
        <v>0</v>
      </c>
      <c r="J109" s="2">
        <f>IF(AND('DB10 - corregido'!J109="no practice",'DB10 - publicado'!J109="no practice"),0,'DB10 - corregido'!J109-'DB10 - publicado'!J109)</f>
        <v>0</v>
      </c>
      <c r="K109" s="2">
        <f>IF(AND('DB10 - corregido'!K109="no practice",'DB10 - publicado'!K109="no practice"),0,ROUND('DB10 - corregido'!K109,1)-ROUND('DB10 - publicado'!K109,1))</f>
        <v>0</v>
      </c>
      <c r="L109" s="16">
        <f>+'DB10 - corregido'!L109-'DB10 - publicado'!L109</f>
        <v>0</v>
      </c>
      <c r="M109" s="2">
        <f>+'DB10 - corregido'!M109-'DB10 - publicado'!M109</f>
        <v>0</v>
      </c>
      <c r="N109" s="2">
        <f>+'DB10 - corregido'!N109-'DB10 - publicado'!N109</f>
        <v>0</v>
      </c>
      <c r="O109" s="2">
        <f>+'DB10 - corregido'!O109-'DB10 - publicado'!O109</f>
        <v>1</v>
      </c>
      <c r="P109" s="2">
        <f>+'DB10 - corregido'!P109-'DB10 - publicado'!P109</f>
        <v>1</v>
      </c>
      <c r="Q109" s="16">
        <f>+'DB10 - corregido'!Q109-'DB10 - publicado'!Q109</f>
        <v>0</v>
      </c>
      <c r="R109" s="2">
        <f>+'DB10 - corregido'!R109-'DB10 - publicado'!R109</f>
        <v>0</v>
      </c>
      <c r="S109" s="2">
        <f>+'DB10 - corregido'!S109-'DB10 - publicado'!S109</f>
        <v>0</v>
      </c>
      <c r="T109" s="2">
        <f>+'DB10 - corregido'!T109-'DB10 - publicado'!T109</f>
        <v>0</v>
      </c>
      <c r="U109" s="16">
        <f>+'DB10 - corregido'!U109-'DB10 - publicado'!U109</f>
        <v>0</v>
      </c>
      <c r="V109" s="2">
        <f>+'DB10 - corregido'!V109-'DB10 - publicado'!V109</f>
        <v>0</v>
      </c>
      <c r="W109" s="2">
        <f>+ROUND('DB10 - corregido'!W109,1)-ROUND('DB10 - publicado'!W109,1)</f>
        <v>0</v>
      </c>
      <c r="X109" s="16">
        <f>+'DB10 - corregido'!X109-'DB10 - publicado'!X109</f>
        <v>0</v>
      </c>
      <c r="Y109" s="2">
        <f>+'DB10 - corregido'!Y109-'DB10 - publicado'!Y109</f>
        <v>-1</v>
      </c>
      <c r="Z109" s="2">
        <f>+'DB10 - corregido'!Z109-'DB10 - publicado'!Z109</f>
        <v>0</v>
      </c>
      <c r="AA109" s="2">
        <f>+'DB10 - corregido'!AA109-'DB10 - publicado'!AA109</f>
        <v>-1</v>
      </c>
      <c r="AB109" s="2">
        <f>+'DB10 - corregido'!AB109-'DB10 - publicado'!AB109</f>
        <v>0</v>
      </c>
      <c r="AC109" s="2">
        <f>+'DB10 - corregido'!AC109-'DB10 - publicado'!AC109</f>
        <v>0</v>
      </c>
      <c r="AD109" s="16">
        <f>+'DB10 - corregido'!AD109-'DB10 - publicado'!AD109</f>
        <v>0</v>
      </c>
      <c r="AE109" s="2">
        <f>+'DB10 - corregido'!AE109-'DB10 - publicado'!AE109</f>
        <v>0</v>
      </c>
      <c r="AF109" s="2">
        <f>+'DB10 - corregido'!AF109-'DB10 - publicado'!AF109</f>
        <v>0</v>
      </c>
      <c r="AG109" s="17">
        <f>IF(AND('DB10 - corregido'!AG109="no practice",'DB10 - publicado'!AG109="no practice"),0,'DB10 - corregido'!AG109-'DB10 - publicado'!AG109)</f>
        <v>0</v>
      </c>
      <c r="AH109" s="14">
        <f>IF(AND('DB10 - corregido'!AH109="no practice",'DB10 - publicado'!AH109="no practice"),0,'DB10 - corregido'!AH109-'DB10 - publicado'!AH109)</f>
        <v>0</v>
      </c>
      <c r="AI109" s="18">
        <f>+'DB10 - corregido'!AI109-'DB10 - publicado'!AI109</f>
        <v>0</v>
      </c>
      <c r="AK109" s="8">
        <v>0</v>
      </c>
    </row>
    <row r="110" spans="1:37" s="8" customFormat="1" ht="15">
      <c r="A110" s="61" t="s">
        <v>144</v>
      </c>
      <c r="B110" s="15">
        <f>+'DB10 - corregido'!B110-'DB10 - publicado'!B110</f>
        <v>0</v>
      </c>
      <c r="C110" s="15">
        <f>+'DB10 - corregido'!C110-'DB10 - publicado'!C110</f>
        <v>0</v>
      </c>
      <c r="D110" s="15">
        <f>+ROUND('DB10 - corregido'!D110,1)-ROUND('DB10 - publicado'!D110,1)</f>
        <v>0</v>
      </c>
      <c r="E110" s="15">
        <f>+ROUND('DB10 - corregido'!E110,1)-ROUND('DB10 - publicado'!E110,1)</f>
        <v>0</v>
      </c>
      <c r="F110" s="16">
        <f>IF(AND('DB10 - corregido'!F110="no practice",'DB10 - publicado'!F110="no practice"),0,'DB10 - corregido'!F110-'DB10 - publicado'!F110)</f>
        <v>0</v>
      </c>
      <c r="G110" s="2">
        <f>IF(AND('DB10 - corregido'!G110="no practice",'DB10 - publicado'!G110="no practice"),0,'DB10 - corregido'!G110-'DB10 - publicado'!G110)</f>
        <v>0</v>
      </c>
      <c r="H110" s="2">
        <f>IF(AND('DB10 - corregido'!H110="no practice",'DB10 - publicado'!H110="no practice"),0,ROUND('DB10 - corregido'!H110,1)-ROUND('DB10 - publicado'!H110,1))</f>
        <v>0</v>
      </c>
      <c r="I110" s="16">
        <f>IF(AND('DB10 - corregido'!I110="no practice",'DB10 - publicado'!I110="no practice"),0,'DB10 - corregido'!I110-'DB10 - publicado'!I110)</f>
        <v>0</v>
      </c>
      <c r="J110" s="2">
        <f>IF(AND('DB10 - corregido'!J110="no practice",'DB10 - publicado'!J110="no practice"),0,'DB10 - corregido'!J110-'DB10 - publicado'!J110)</f>
        <v>0</v>
      </c>
      <c r="K110" s="2">
        <f>IF(AND('DB10 - corregido'!K110="no practice",'DB10 - publicado'!K110="no practice"),0,ROUND('DB10 - corregido'!K110,1)-ROUND('DB10 - publicado'!K110,1))</f>
        <v>0</v>
      </c>
      <c r="L110" s="16">
        <f>+'DB10 - corregido'!L110-'DB10 - publicado'!L110</f>
        <v>0</v>
      </c>
      <c r="M110" s="2">
        <f>+'DB10 - corregido'!M110-'DB10 - publicado'!M110</f>
        <v>0</v>
      </c>
      <c r="N110" s="2">
        <f>+'DB10 - corregido'!N110-'DB10 - publicado'!N110</f>
        <v>0</v>
      </c>
      <c r="O110" s="2">
        <f>+'DB10 - corregido'!O110-'DB10 - publicado'!O110</f>
        <v>0</v>
      </c>
      <c r="P110" s="2">
        <f>+'DB10 - corregido'!P110-'DB10 - publicado'!P110</f>
        <v>0</v>
      </c>
      <c r="Q110" s="16">
        <f>+'DB10 - corregido'!Q110-'DB10 - publicado'!Q110</f>
        <v>0</v>
      </c>
      <c r="R110" s="2">
        <f>+'DB10 - corregido'!R110-'DB10 - publicado'!R110</f>
        <v>0</v>
      </c>
      <c r="S110" s="2">
        <f>+'DB10 - corregido'!S110-'DB10 - publicado'!S110</f>
        <v>0</v>
      </c>
      <c r="T110" s="2">
        <f>+'DB10 - corregido'!T110-'DB10 - publicado'!T110</f>
        <v>0</v>
      </c>
      <c r="U110" s="16">
        <f>+'DB10 - corregido'!U110-'DB10 - publicado'!U110</f>
        <v>0</v>
      </c>
      <c r="V110" s="2">
        <f>+'DB10 - corregido'!V110-'DB10 - publicado'!V110</f>
        <v>0</v>
      </c>
      <c r="W110" s="2">
        <f>+ROUND('DB10 - corregido'!W110,1)-ROUND('DB10 - publicado'!W110,1)</f>
        <v>0</v>
      </c>
      <c r="X110" s="16">
        <f>+'DB10 - corregido'!X110-'DB10 - publicado'!X110</f>
        <v>0</v>
      </c>
      <c r="Y110" s="2">
        <f>+'DB10 - corregido'!Y110-'DB10 - publicado'!Y110</f>
        <v>0</v>
      </c>
      <c r="Z110" s="2">
        <f>+'DB10 - corregido'!Z110-'DB10 - publicado'!Z110</f>
        <v>0</v>
      </c>
      <c r="AA110" s="2">
        <f>+'DB10 - corregido'!AA110-'DB10 - publicado'!AA110</f>
        <v>0</v>
      </c>
      <c r="AB110" s="2">
        <f>+'DB10 - corregido'!AB110-'DB10 - publicado'!AB110</f>
        <v>0</v>
      </c>
      <c r="AC110" s="2">
        <f>+'DB10 - corregido'!AC110-'DB10 - publicado'!AC110</f>
        <v>0</v>
      </c>
      <c r="AD110" s="16">
        <f>+'DB10 - corregido'!AD110-'DB10 - publicado'!AD110</f>
        <v>0</v>
      </c>
      <c r="AE110" s="2">
        <f>+'DB10 - corregido'!AE110-'DB10 - publicado'!AE110</f>
        <v>0</v>
      </c>
      <c r="AF110" s="2">
        <f>+'DB10 - corregido'!AF110-'DB10 - publicado'!AF110</f>
        <v>0</v>
      </c>
      <c r="AG110" s="17">
        <f>IF(AND('DB10 - corregido'!AG110="no practice",'DB10 - publicado'!AG110="no practice"),0,'DB10 - corregido'!AG110-'DB10 - publicado'!AG110)</f>
        <v>0</v>
      </c>
      <c r="AH110" s="14">
        <f>IF(AND('DB10 - corregido'!AH110="no practice",'DB10 - publicado'!AH110="no practice"),0,'DB10 - corregido'!AH110-'DB10 - publicado'!AH110)</f>
        <v>0</v>
      </c>
      <c r="AI110" s="18">
        <f>+'DB10 - corregido'!AI110-'DB10 - publicado'!AI110</f>
        <v>0</v>
      </c>
      <c r="AK110" s="8">
        <v>0</v>
      </c>
    </row>
    <row r="111" spans="1:37" s="8" customFormat="1" ht="15">
      <c r="A111" s="61" t="s">
        <v>54</v>
      </c>
      <c r="B111" s="15">
        <f>+'DB10 - corregido'!B111-'DB10 - publicado'!B111</f>
        <v>0</v>
      </c>
      <c r="C111" s="15">
        <f>+'DB10 - corregido'!C111-'DB10 - publicado'!C111</f>
        <v>0</v>
      </c>
      <c r="D111" s="15">
        <f>+ROUND('DB10 - corregido'!D111,1)-ROUND('DB10 - publicado'!D111,1)</f>
        <v>0</v>
      </c>
      <c r="E111" s="15">
        <f>+ROUND('DB10 - corregido'!E111,1)-ROUND('DB10 - publicado'!E111,1)</f>
        <v>0</v>
      </c>
      <c r="F111" s="16">
        <f>IF(AND('DB10 - corregido'!F111="no practice",'DB10 - publicado'!F111="no practice"),0,'DB10 - corregido'!F111-'DB10 - publicado'!F111)</f>
        <v>0</v>
      </c>
      <c r="G111" s="2">
        <f>IF(AND('DB10 - corregido'!G111="no practice",'DB10 - publicado'!G111="no practice"),0,'DB10 - corregido'!G111-'DB10 - publicado'!G111)</f>
        <v>0</v>
      </c>
      <c r="H111" s="2">
        <f>IF(AND('DB10 - corregido'!H111="no practice",'DB10 - publicado'!H111="no practice"),0,ROUND('DB10 - corregido'!H111,1)-ROUND('DB10 - publicado'!H111,1))</f>
        <v>0</v>
      </c>
      <c r="I111" s="16">
        <f>IF(AND('DB10 - corregido'!I111="no practice",'DB10 - publicado'!I111="no practice"),0,'DB10 - corregido'!I111-'DB10 - publicado'!I111)</f>
        <v>0</v>
      </c>
      <c r="J111" s="2">
        <f>IF(AND('DB10 - corregido'!J111="no practice",'DB10 - publicado'!J111="no practice"),0,'DB10 - corregido'!J111-'DB10 - publicado'!J111)</f>
        <v>0</v>
      </c>
      <c r="K111" s="2">
        <f>IF(AND('DB10 - corregido'!K111="no practice",'DB10 - publicado'!K111="no practice"),0,ROUND('DB10 - corregido'!K111,1)-ROUND('DB10 - publicado'!K111,1))</f>
        <v>0</v>
      </c>
      <c r="L111" s="16">
        <f>+'DB10 - corregido'!L111-'DB10 - publicado'!L111</f>
        <v>0</v>
      </c>
      <c r="M111" s="2">
        <f>+'DB10 - corregido'!M111-'DB10 - publicado'!M111</f>
        <v>0</v>
      </c>
      <c r="N111" s="2">
        <f>+'DB10 - corregido'!N111-'DB10 - publicado'!N111</f>
        <v>0</v>
      </c>
      <c r="O111" s="2">
        <f>+'DB10 - corregido'!O111-'DB10 - publicado'!O111</f>
        <v>0</v>
      </c>
      <c r="P111" s="2">
        <f>+'DB10 - corregido'!P111-'DB10 - publicado'!P111</f>
        <v>0</v>
      </c>
      <c r="Q111" s="16">
        <f>+'DB10 - corregido'!Q111-'DB10 - publicado'!Q111</f>
        <v>0</v>
      </c>
      <c r="R111" s="2">
        <f>+'DB10 - corregido'!R111-'DB10 - publicado'!R111</f>
        <v>0</v>
      </c>
      <c r="S111" s="2">
        <f>+'DB10 - corregido'!S111-'DB10 - publicado'!S111</f>
        <v>0</v>
      </c>
      <c r="T111" s="2">
        <f>+'DB10 - corregido'!T111-'DB10 - publicado'!T111</f>
        <v>0</v>
      </c>
      <c r="U111" s="16">
        <f>+'DB10 - corregido'!U111-'DB10 - publicado'!U111</f>
        <v>0</v>
      </c>
      <c r="V111" s="2">
        <f>+'DB10 - corregido'!V111-'DB10 - publicado'!V111</f>
        <v>0</v>
      </c>
      <c r="W111" s="2">
        <f>+ROUND('DB10 - corregido'!W111,1)-ROUND('DB10 - publicado'!W111,1)</f>
        <v>0</v>
      </c>
      <c r="X111" s="16">
        <f>+'DB10 - corregido'!X111-'DB10 - publicado'!X111</f>
        <v>0</v>
      </c>
      <c r="Y111" s="2">
        <f>+'DB10 - corregido'!Y111-'DB10 - publicado'!Y111</f>
        <v>0</v>
      </c>
      <c r="Z111" s="2">
        <f>+'DB10 - corregido'!Z111-'DB10 - publicado'!Z111</f>
        <v>-50</v>
      </c>
      <c r="AA111" s="2">
        <f>+'DB10 - corregido'!AA111-'DB10 - publicado'!AA111</f>
        <v>0</v>
      </c>
      <c r="AB111" s="2">
        <f>+'DB10 - corregido'!AB111-'DB10 - publicado'!AB111</f>
        <v>0</v>
      </c>
      <c r="AC111" s="2">
        <f>+'DB10 - corregido'!AC111-'DB10 - publicado'!AC111</f>
        <v>15</v>
      </c>
      <c r="AD111" s="16">
        <f>+'DB10 - corregido'!AD111-'DB10 - publicado'!AD111</f>
        <v>0</v>
      </c>
      <c r="AE111" s="2">
        <f>+'DB10 - corregido'!AE111-'DB10 - publicado'!AE111</f>
        <v>0</v>
      </c>
      <c r="AF111" s="2">
        <f>+'DB10 - corregido'!AF111-'DB10 - publicado'!AF111</f>
        <v>0</v>
      </c>
      <c r="AG111" s="17">
        <f>IF(AND('DB10 - corregido'!AG111="no practice",'DB10 - publicado'!AG111="no practice"),0,'DB10 - corregido'!AG111-'DB10 - publicado'!AG111)</f>
        <v>0</v>
      </c>
      <c r="AH111" s="14">
        <f>IF(AND('DB10 - corregido'!AH111="no practice",'DB10 - publicado'!AH111="no practice"),0,'DB10 - corregido'!AH111-'DB10 - publicado'!AH111)</f>
        <v>0</v>
      </c>
      <c r="AI111" s="18">
        <f>+'DB10 - corregido'!AI111-'DB10 - publicado'!AI111</f>
        <v>0</v>
      </c>
      <c r="AK111" s="8">
        <v>0</v>
      </c>
    </row>
    <row r="112" spans="1:37" s="8" customFormat="1" ht="15">
      <c r="A112" s="61" t="s">
        <v>55</v>
      </c>
      <c r="B112" s="15">
        <f>+'DB10 - corregido'!B112-'DB10 - publicado'!B112</f>
        <v>0</v>
      </c>
      <c r="C112" s="15">
        <f>+'DB10 - corregido'!C112-'DB10 - publicado'!C112</f>
        <v>0</v>
      </c>
      <c r="D112" s="15">
        <f>+ROUND('DB10 - corregido'!D112,1)-ROUND('DB10 - publicado'!D112,1)</f>
        <v>0</v>
      </c>
      <c r="E112" s="15">
        <f>+ROUND('DB10 - corregido'!E112,1)-ROUND('DB10 - publicado'!E112,1)</f>
        <v>0</v>
      </c>
      <c r="F112" s="16">
        <f>IF(AND('DB10 - corregido'!F112="no practice",'DB10 - publicado'!F112="no practice"),0,'DB10 - corregido'!F112-'DB10 - publicado'!F112)</f>
        <v>0</v>
      </c>
      <c r="G112" s="2">
        <f>IF(AND('DB10 - corregido'!G112="no practice",'DB10 - publicado'!G112="no practice"),0,'DB10 - corregido'!G112-'DB10 - publicado'!G112)</f>
        <v>0</v>
      </c>
      <c r="H112" s="2">
        <f>IF(AND('DB10 - corregido'!H112="no practice",'DB10 - publicado'!H112="no practice"),0,ROUND('DB10 - corregido'!H112,1)-ROUND('DB10 - publicado'!H112,1))</f>
        <v>0</v>
      </c>
      <c r="I112" s="16">
        <f>IF(AND('DB10 - corregido'!I112="no practice",'DB10 - publicado'!I112="no practice"),0,'DB10 - corregido'!I112-'DB10 - publicado'!I112)</f>
        <v>0</v>
      </c>
      <c r="J112" s="2">
        <f>IF(AND('DB10 - corregido'!J112="no practice",'DB10 - publicado'!J112="no practice"),0,'DB10 - corregido'!J112-'DB10 - publicado'!J112)</f>
        <v>0</v>
      </c>
      <c r="K112" s="2">
        <f>IF(AND('DB10 - corregido'!K112="no practice",'DB10 - publicado'!K112="no practice"),0,ROUND('DB10 - corregido'!K112,1)-ROUND('DB10 - publicado'!K112,1))</f>
        <v>0</v>
      </c>
      <c r="L112" s="16">
        <f>+'DB10 - corregido'!L112-'DB10 - publicado'!L112</f>
        <v>0</v>
      </c>
      <c r="M112" s="2">
        <f>+'DB10 - corregido'!M112-'DB10 - publicado'!M112</f>
        <v>0</v>
      </c>
      <c r="N112" s="2">
        <f>+'DB10 - corregido'!N112-'DB10 - publicado'!N112</f>
        <v>0</v>
      </c>
      <c r="O112" s="2">
        <f>+'DB10 - corregido'!O112-'DB10 - publicado'!O112</f>
        <v>0</v>
      </c>
      <c r="P112" s="2">
        <f>+'DB10 - corregido'!P112-'DB10 - publicado'!P112</f>
        <v>0</v>
      </c>
      <c r="Q112" s="16">
        <f>+'DB10 - corregido'!Q112-'DB10 - publicado'!Q112</f>
        <v>0</v>
      </c>
      <c r="R112" s="2">
        <f>+'DB10 - corregido'!R112-'DB10 - publicado'!R112</f>
        <v>0</v>
      </c>
      <c r="S112" s="2">
        <f>+'DB10 - corregido'!S112-'DB10 - publicado'!S112</f>
        <v>0</v>
      </c>
      <c r="T112" s="2">
        <f>+'DB10 - corregido'!T112-'DB10 - publicado'!T112</f>
        <v>0</v>
      </c>
      <c r="U112" s="16">
        <f>+'DB10 - corregido'!U112-'DB10 - publicado'!U112</f>
        <v>0</v>
      </c>
      <c r="V112" s="2">
        <f>+'DB10 - corregido'!V112-'DB10 - publicado'!V112</f>
        <v>0</v>
      </c>
      <c r="W112" s="2">
        <f>+ROUND('DB10 - corregido'!W112,1)-ROUND('DB10 - publicado'!W112,1)</f>
        <v>0</v>
      </c>
      <c r="X112" s="16">
        <f>+'DB10 - corregido'!X112-'DB10 - publicado'!X112</f>
        <v>0</v>
      </c>
      <c r="Y112" s="2">
        <f>+'DB10 - corregido'!Y112-'DB10 - publicado'!Y112</f>
        <v>0</v>
      </c>
      <c r="Z112" s="2">
        <f>+'DB10 - corregido'!Z112-'DB10 - publicado'!Z112</f>
        <v>0</v>
      </c>
      <c r="AA112" s="2">
        <f>+'DB10 - corregido'!AA112-'DB10 - publicado'!AA112</f>
        <v>0</v>
      </c>
      <c r="AB112" s="2">
        <f>+'DB10 - corregido'!AB112-'DB10 - publicado'!AB112</f>
        <v>0</v>
      </c>
      <c r="AC112" s="2">
        <f>+'DB10 - corregido'!AC112-'DB10 - publicado'!AC112</f>
        <v>0</v>
      </c>
      <c r="AD112" s="16">
        <f>+'DB10 - corregido'!AD112-'DB10 - publicado'!AD112</f>
        <v>0</v>
      </c>
      <c r="AE112" s="2">
        <f>+'DB10 - corregido'!AE112-'DB10 - publicado'!AE112</f>
        <v>0</v>
      </c>
      <c r="AF112" s="2">
        <f>+'DB10 - corregido'!AF112-'DB10 - publicado'!AF112</f>
        <v>0</v>
      </c>
      <c r="AG112" s="17">
        <f>IF(AND('DB10 - corregido'!AG112="no practice",'DB10 - publicado'!AG112="no practice"),0,'DB10 - corregido'!AG112-'DB10 - publicado'!AG112)</f>
        <v>0</v>
      </c>
      <c r="AH112" s="14">
        <f>IF(AND('DB10 - corregido'!AH112="no practice",'DB10 - publicado'!AH112="no practice"),0,'DB10 - corregido'!AH112-'DB10 - publicado'!AH112)</f>
        <v>0</v>
      </c>
      <c r="AI112" s="18">
        <f>+'DB10 - corregido'!AI112-'DB10 - publicado'!AI112</f>
        <v>0</v>
      </c>
      <c r="AK112" s="8">
        <v>0</v>
      </c>
    </row>
    <row r="113" spans="1:37" s="8" customFormat="1" ht="15">
      <c r="A113" s="61" t="s">
        <v>56</v>
      </c>
      <c r="B113" s="15">
        <f>+'DB10 - corregido'!B113-'DB10 - publicado'!B113</f>
        <v>-1</v>
      </c>
      <c r="C113" s="15">
        <f>+'DB10 - corregido'!C113-'DB10 - publicado'!C113</f>
        <v>-1</v>
      </c>
      <c r="D113" s="15">
        <f>+ROUND('DB10 - corregido'!D113,1)-ROUND('DB10 - publicado'!D113,1)</f>
        <v>0</v>
      </c>
      <c r="E113" s="15">
        <f>+ROUND('DB10 - corregido'!E113,1)-ROUND('DB10 - publicado'!E113,1)</f>
        <v>0</v>
      </c>
      <c r="F113" s="16">
        <f>IF(AND('DB10 - corregido'!F113="no practice",'DB10 - publicado'!F113="no practice"),0,'DB10 - corregido'!F113-'DB10 - publicado'!F113)</f>
        <v>0</v>
      </c>
      <c r="G113" s="2">
        <f>IF(AND('DB10 - corregido'!G113="no practice",'DB10 - publicado'!G113="no practice"),0,'DB10 - corregido'!G113-'DB10 - publicado'!G113)</f>
        <v>0</v>
      </c>
      <c r="H113" s="2">
        <f>IF(AND('DB10 - corregido'!H113="no practice",'DB10 - publicado'!H113="no practice"),0,ROUND('DB10 - corregido'!H113,1)-ROUND('DB10 - publicado'!H113,1))</f>
        <v>0</v>
      </c>
      <c r="I113" s="16">
        <f>IF(AND('DB10 - corregido'!I113="no practice",'DB10 - publicado'!I113="no practice"),0,'DB10 - corregido'!I113-'DB10 - publicado'!I113)</f>
        <v>-1</v>
      </c>
      <c r="J113" s="2">
        <f>IF(AND('DB10 - corregido'!J113="no practice",'DB10 - publicado'!J113="no practice"),0,'DB10 - corregido'!J113-'DB10 - publicado'!J113)</f>
        <v>-15</v>
      </c>
      <c r="K113" s="2">
        <f>IF(AND('DB10 - corregido'!K113="no practice",'DB10 - publicado'!K113="no practice"),0,ROUND('DB10 - corregido'!K113,1)-ROUND('DB10 - publicado'!K113,1))</f>
        <v>-0.09999999999999964</v>
      </c>
      <c r="L113" s="16">
        <f>+'DB10 - corregido'!L113-'DB10 - publicado'!L113</f>
        <v>0</v>
      </c>
      <c r="M113" s="2">
        <f>+'DB10 - corregido'!M113-'DB10 - publicado'!M113</f>
        <v>0</v>
      </c>
      <c r="N113" s="2">
        <f>+'DB10 - corregido'!N113-'DB10 - publicado'!N113</f>
        <v>0</v>
      </c>
      <c r="O113" s="2">
        <f>+'DB10 - corregido'!O113-'DB10 - publicado'!O113</f>
        <v>1</v>
      </c>
      <c r="P113" s="2">
        <f>+'DB10 - corregido'!P113-'DB10 - publicado'!P113</f>
        <v>1</v>
      </c>
      <c r="Q113" s="16">
        <f>+'DB10 - corregido'!Q113-'DB10 - publicado'!Q113</f>
        <v>0</v>
      </c>
      <c r="R113" s="2">
        <f>+'DB10 - corregido'!R113-'DB10 - publicado'!R113</f>
        <v>0</v>
      </c>
      <c r="S113" s="2">
        <f>+'DB10 - corregido'!S113-'DB10 - publicado'!S113</f>
        <v>0</v>
      </c>
      <c r="T113" s="2">
        <f>+'DB10 - corregido'!T113-'DB10 - publicado'!T113</f>
        <v>0</v>
      </c>
      <c r="U113" s="16">
        <f>+'DB10 - corregido'!U113-'DB10 - publicado'!U113</f>
        <v>0</v>
      </c>
      <c r="V113" s="2">
        <f>+'DB10 - corregido'!V113-'DB10 - publicado'!V113</f>
        <v>0</v>
      </c>
      <c r="W113" s="2">
        <f>+ROUND('DB10 - corregido'!W113,1)-ROUND('DB10 - publicado'!W113,1)</f>
        <v>0</v>
      </c>
      <c r="X113" s="16">
        <f>+'DB10 - corregido'!X113-'DB10 - publicado'!X113</f>
        <v>0</v>
      </c>
      <c r="Y113" s="2">
        <f>+'DB10 - corregido'!Y113-'DB10 - publicado'!Y113</f>
        <v>0</v>
      </c>
      <c r="Z113" s="2">
        <f>+'DB10 - corregido'!Z113-'DB10 - publicado'!Z113</f>
        <v>0</v>
      </c>
      <c r="AA113" s="2">
        <f>+'DB10 - corregido'!AA113-'DB10 - publicado'!AA113</f>
        <v>0</v>
      </c>
      <c r="AB113" s="2">
        <f>+'DB10 - corregido'!AB113-'DB10 - publicado'!AB113</f>
        <v>0</v>
      </c>
      <c r="AC113" s="2">
        <f>+'DB10 - corregido'!AC113-'DB10 - publicado'!AC113</f>
        <v>0</v>
      </c>
      <c r="AD113" s="16">
        <f>+'DB10 - corregido'!AD113-'DB10 - publicado'!AD113</f>
        <v>0</v>
      </c>
      <c r="AE113" s="2">
        <f>+'DB10 - corregido'!AE113-'DB10 - publicado'!AE113</f>
        <v>0</v>
      </c>
      <c r="AF113" s="2">
        <f>+'DB10 - corregido'!AF113-'DB10 - publicado'!AF113</f>
        <v>0</v>
      </c>
      <c r="AG113" s="17">
        <f>IF(AND('DB10 - corregido'!AG113="no practice",'DB10 - publicado'!AG113="no practice"),0,'DB10 - corregido'!AG113-'DB10 - publicado'!AG113)</f>
        <v>0</v>
      </c>
      <c r="AH113" s="14">
        <f>IF(AND('DB10 - corregido'!AH113="no practice",'DB10 - publicado'!AH113="no practice"),0,'DB10 - corregido'!AH113-'DB10 - publicado'!AH113)</f>
        <v>0</v>
      </c>
      <c r="AI113" s="18">
        <f>+'DB10 - corregido'!AI113-'DB10 - publicado'!AI113</f>
        <v>0</v>
      </c>
      <c r="AK113" s="8">
        <v>0</v>
      </c>
    </row>
    <row r="114" spans="1:37" s="8" customFormat="1" ht="15">
      <c r="A114" s="61" t="s">
        <v>145</v>
      </c>
      <c r="B114" s="15">
        <f>+'DB10 - corregido'!B114-'DB10 - publicado'!B114</f>
        <v>0</v>
      </c>
      <c r="C114" s="15">
        <f>+'DB10 - corregido'!C114-'DB10 - publicado'!C114</f>
        <v>0</v>
      </c>
      <c r="D114" s="15">
        <f>+ROUND('DB10 - corregido'!D114,1)-ROUND('DB10 - publicado'!D114,1)</f>
        <v>0</v>
      </c>
      <c r="E114" s="15">
        <f>+ROUND('DB10 - corregido'!E114,1)-ROUND('DB10 - publicado'!E114,1)</f>
        <v>0</v>
      </c>
      <c r="F114" s="16">
        <f>IF(AND('DB10 - corregido'!F114="no practice",'DB10 - publicado'!F114="no practice"),0,'DB10 - corregido'!F114-'DB10 - publicado'!F114)</f>
        <v>0</v>
      </c>
      <c r="G114" s="2">
        <f>IF(AND('DB10 - corregido'!G114="no practice",'DB10 - publicado'!G114="no practice"),0,'DB10 - corregido'!G114-'DB10 - publicado'!G114)</f>
        <v>0</v>
      </c>
      <c r="H114" s="2">
        <f>IF(AND('DB10 - corregido'!H114="no practice",'DB10 - publicado'!H114="no practice"),0,ROUND('DB10 - corregido'!H114,1)-ROUND('DB10 - publicado'!H114,1))</f>
        <v>0</v>
      </c>
      <c r="I114" s="16">
        <f>IF(AND('DB10 - corregido'!I114="no practice",'DB10 - publicado'!I114="no practice"),0,'DB10 - corregido'!I114-'DB10 - publicado'!I114)</f>
        <v>0</v>
      </c>
      <c r="J114" s="2">
        <f>IF(AND('DB10 - corregido'!J114="no practice",'DB10 - publicado'!J114="no practice"),0,'DB10 - corregido'!J114-'DB10 - publicado'!J114)</f>
        <v>0</v>
      </c>
      <c r="K114" s="2">
        <f>IF(AND('DB10 - corregido'!K114="no practice",'DB10 - publicado'!K114="no practice"),0,ROUND('DB10 - corregido'!K114,1)-ROUND('DB10 - publicado'!K114,1))</f>
        <v>0</v>
      </c>
      <c r="L114" s="16">
        <f>+'DB10 - corregido'!L114-'DB10 - publicado'!L114</f>
        <v>0</v>
      </c>
      <c r="M114" s="2">
        <f>+'DB10 - corregido'!M114-'DB10 - publicado'!M114</f>
        <v>0</v>
      </c>
      <c r="N114" s="2">
        <f>+'DB10 - corregido'!N114-'DB10 - publicado'!N114</f>
        <v>0</v>
      </c>
      <c r="O114" s="2">
        <f>+'DB10 - corregido'!O114-'DB10 - publicado'!O114</f>
        <v>0</v>
      </c>
      <c r="P114" s="2">
        <f>+'DB10 - corregido'!P114-'DB10 - publicado'!P114</f>
        <v>0</v>
      </c>
      <c r="Q114" s="16">
        <f>+'DB10 - corregido'!Q114-'DB10 - publicado'!Q114</f>
        <v>0</v>
      </c>
      <c r="R114" s="2">
        <f>+'DB10 - corregido'!R114-'DB10 - publicado'!R114</f>
        <v>0</v>
      </c>
      <c r="S114" s="2">
        <f>+'DB10 - corregido'!S114-'DB10 - publicado'!S114</f>
        <v>0</v>
      </c>
      <c r="T114" s="2">
        <f>+'DB10 - corregido'!T114-'DB10 - publicado'!T114</f>
        <v>0</v>
      </c>
      <c r="U114" s="16">
        <f>+'DB10 - corregido'!U114-'DB10 - publicado'!U114</f>
        <v>0</v>
      </c>
      <c r="V114" s="2">
        <f>+'DB10 - corregido'!V114-'DB10 - publicado'!V114</f>
        <v>0</v>
      </c>
      <c r="W114" s="2">
        <f>+ROUND('DB10 - corregido'!W114,1)-ROUND('DB10 - publicado'!W114,1)</f>
        <v>0</v>
      </c>
      <c r="X114" s="16">
        <f>+'DB10 - corregido'!X114-'DB10 - publicado'!X114</f>
        <v>0</v>
      </c>
      <c r="Y114" s="2">
        <f>+'DB10 - corregido'!Y114-'DB10 - publicado'!Y114</f>
        <v>0</v>
      </c>
      <c r="Z114" s="2">
        <f>+'DB10 - corregido'!Z114-'DB10 - publicado'!Z114</f>
        <v>0</v>
      </c>
      <c r="AA114" s="2">
        <f>+'DB10 - corregido'!AA114-'DB10 - publicado'!AA114</f>
        <v>0</v>
      </c>
      <c r="AB114" s="2">
        <f>+'DB10 - corregido'!AB114-'DB10 - publicado'!AB114</f>
        <v>0</v>
      </c>
      <c r="AC114" s="2">
        <f>+'DB10 - corregido'!AC114-'DB10 - publicado'!AC114</f>
        <v>0</v>
      </c>
      <c r="AD114" s="16">
        <f>+'DB10 - corregido'!AD114-'DB10 - publicado'!AD114</f>
        <v>0</v>
      </c>
      <c r="AE114" s="2">
        <f>+'DB10 - corregido'!AE114-'DB10 - publicado'!AE114</f>
        <v>0</v>
      </c>
      <c r="AF114" s="2">
        <f>+'DB10 - corregido'!AF114-'DB10 - publicado'!AF114</f>
        <v>0</v>
      </c>
      <c r="AG114" s="17">
        <f>IF(AND('DB10 - corregido'!AG114="no practice",'DB10 - publicado'!AG114="no practice"),0,'DB10 - corregido'!AG114-'DB10 - publicado'!AG114)</f>
        <v>0</v>
      </c>
      <c r="AH114" s="14">
        <f>IF(AND('DB10 - corregido'!AH114="no practice",'DB10 - publicado'!AH114="no practice"),0,'DB10 - corregido'!AH114-'DB10 - publicado'!AH114)</f>
        <v>0</v>
      </c>
      <c r="AI114" s="18">
        <f>+'DB10 - corregido'!AI114-'DB10 - publicado'!AI114</f>
        <v>0</v>
      </c>
      <c r="AK114" s="8">
        <v>0</v>
      </c>
    </row>
    <row r="115" spans="1:37" s="8" customFormat="1" ht="15">
      <c r="A115" s="61" t="s">
        <v>57</v>
      </c>
      <c r="B115" s="15">
        <f>+'DB10 - corregido'!B115-'DB10 - publicado'!B115</f>
        <v>0</v>
      </c>
      <c r="C115" s="15">
        <f>+'DB10 - corregido'!C115-'DB10 - publicado'!C115</f>
        <v>0</v>
      </c>
      <c r="D115" s="15">
        <f>+ROUND('DB10 - corregido'!D115,1)-ROUND('DB10 - publicado'!D115,1)</f>
        <v>0</v>
      </c>
      <c r="E115" s="15">
        <f>+ROUND('DB10 - corregido'!E115,1)-ROUND('DB10 - publicado'!E115,1)</f>
        <v>0</v>
      </c>
      <c r="F115" s="16">
        <f>IF(AND('DB10 - corregido'!F115="no practice",'DB10 - publicado'!F115="no practice"),0,'DB10 - corregido'!F115-'DB10 - publicado'!F115)</f>
        <v>0</v>
      </c>
      <c r="G115" s="2">
        <f>IF(AND('DB10 - corregido'!G115="no practice",'DB10 - publicado'!G115="no practice"),0,'DB10 - corregido'!G115-'DB10 - publicado'!G115)</f>
        <v>0</v>
      </c>
      <c r="H115" s="2">
        <f>IF(AND('DB10 - corregido'!H115="no practice",'DB10 - publicado'!H115="no practice"),0,ROUND('DB10 - corregido'!H115,1)-ROUND('DB10 - publicado'!H115,1))</f>
        <v>0</v>
      </c>
      <c r="I115" s="16">
        <f>IF(AND('DB10 - corregido'!I115="no practice",'DB10 - publicado'!I115="no practice"),0,'DB10 - corregido'!I115-'DB10 - publicado'!I115)</f>
        <v>0</v>
      </c>
      <c r="J115" s="2">
        <f>IF(AND('DB10 - corregido'!J115="no practice",'DB10 - publicado'!J115="no practice"),0,'DB10 - corregido'!J115-'DB10 - publicado'!J115)</f>
        <v>0</v>
      </c>
      <c r="K115" s="2">
        <f>IF(AND('DB10 - corregido'!K115="no practice",'DB10 - publicado'!K115="no practice"),0,ROUND('DB10 - corregido'!K115,1)-ROUND('DB10 - publicado'!K115,1))</f>
        <v>0</v>
      </c>
      <c r="L115" s="16">
        <f>+'DB10 - corregido'!L115-'DB10 - publicado'!L115</f>
        <v>0</v>
      </c>
      <c r="M115" s="2">
        <f>+'DB10 - corregido'!M115-'DB10 - publicado'!M115</f>
        <v>0</v>
      </c>
      <c r="N115" s="2">
        <f>+'DB10 - corregido'!N115-'DB10 - publicado'!N115</f>
        <v>0</v>
      </c>
      <c r="O115" s="2">
        <f>+'DB10 - corregido'!O115-'DB10 - publicado'!O115</f>
        <v>0</v>
      </c>
      <c r="P115" s="2">
        <f>+'DB10 - corregido'!P115-'DB10 - publicado'!P115</f>
        <v>0</v>
      </c>
      <c r="Q115" s="16">
        <f>+'DB10 - corregido'!Q115-'DB10 - publicado'!Q115</f>
        <v>0</v>
      </c>
      <c r="R115" s="2">
        <f>+'DB10 - corregido'!R115-'DB10 - publicado'!R115</f>
        <v>0</v>
      </c>
      <c r="S115" s="2">
        <f>+'DB10 - corregido'!S115-'DB10 - publicado'!S115</f>
        <v>0</v>
      </c>
      <c r="T115" s="2">
        <f>+'DB10 - corregido'!T115-'DB10 - publicado'!T115</f>
        <v>0</v>
      </c>
      <c r="U115" s="16">
        <f>+'DB10 - corregido'!U115-'DB10 - publicado'!U115</f>
        <v>0</v>
      </c>
      <c r="V115" s="2">
        <f>+'DB10 - corregido'!V115-'DB10 - publicado'!V115</f>
        <v>0</v>
      </c>
      <c r="W115" s="2">
        <f>+ROUND('DB10 - corregido'!W115,1)-ROUND('DB10 - publicado'!W115,1)</f>
        <v>0</v>
      </c>
      <c r="X115" s="16">
        <f>+'DB10 - corregido'!X115-'DB10 - publicado'!X115</f>
        <v>0</v>
      </c>
      <c r="Y115" s="2">
        <f>+'DB10 - corregido'!Y115-'DB10 - publicado'!Y115</f>
        <v>0</v>
      </c>
      <c r="Z115" s="2">
        <f>+'DB10 - corregido'!Z115-'DB10 - publicado'!Z115</f>
        <v>0</v>
      </c>
      <c r="AA115" s="2">
        <f>+'DB10 - corregido'!AA115-'DB10 - publicado'!AA115</f>
        <v>0</v>
      </c>
      <c r="AB115" s="2">
        <f>+'DB10 - corregido'!AB115-'DB10 - publicado'!AB115</f>
        <v>0</v>
      </c>
      <c r="AC115" s="2">
        <f>+'DB10 - corregido'!AC115-'DB10 - publicado'!AC115</f>
        <v>0</v>
      </c>
      <c r="AD115" s="16">
        <f>+'DB10 - corregido'!AD115-'DB10 - publicado'!AD115</f>
        <v>0</v>
      </c>
      <c r="AE115" s="2">
        <f>+'DB10 - corregido'!AE115-'DB10 - publicado'!AE115</f>
        <v>0</v>
      </c>
      <c r="AF115" s="2">
        <f>+'DB10 - corregido'!AF115-'DB10 - publicado'!AF115</f>
        <v>0</v>
      </c>
      <c r="AG115" s="17">
        <f>IF(AND('DB10 - corregido'!AG115="no practice",'DB10 - publicado'!AG115="no practice"),0,'DB10 - corregido'!AG115-'DB10 - publicado'!AG115)</f>
        <v>0</v>
      </c>
      <c r="AH115" s="14">
        <f>IF(AND('DB10 - corregido'!AH115="no practice",'DB10 - publicado'!AH115="no practice"),0,'DB10 - corregido'!AH115-'DB10 - publicado'!AH115)</f>
        <v>0</v>
      </c>
      <c r="AI115" s="18">
        <f>+'DB10 - corregido'!AI115-'DB10 - publicado'!AI115</f>
        <v>0</v>
      </c>
      <c r="AK115" s="8">
        <v>0</v>
      </c>
    </row>
    <row r="116" spans="1:37" s="8" customFormat="1" ht="15">
      <c r="A116" s="61" t="s">
        <v>58</v>
      </c>
      <c r="B116" s="15">
        <f>+'DB10 - corregido'!B116-'DB10 - publicado'!B116</f>
        <v>0</v>
      </c>
      <c r="C116" s="15">
        <f>+'DB10 - corregido'!C116-'DB10 - publicado'!C116</f>
        <v>0</v>
      </c>
      <c r="D116" s="15">
        <f>+ROUND('DB10 - corregido'!D116,1)-ROUND('DB10 - publicado'!D116,1)</f>
        <v>0</v>
      </c>
      <c r="E116" s="15">
        <f>+ROUND('DB10 - corregido'!E116,1)-ROUND('DB10 - publicado'!E116,1)</f>
        <v>0</v>
      </c>
      <c r="F116" s="16">
        <f>IF(AND('DB10 - corregido'!F116="no practice",'DB10 - publicado'!F116="no practice"),0,'DB10 - corregido'!F116-'DB10 - publicado'!F116)</f>
        <v>0</v>
      </c>
      <c r="G116" s="2">
        <f>IF(AND('DB10 - corregido'!G116="no practice",'DB10 - publicado'!G116="no practice"),0,'DB10 - corregido'!G116-'DB10 - publicado'!G116)</f>
        <v>0</v>
      </c>
      <c r="H116" s="2">
        <f>IF(AND('DB10 - corregido'!H116="no practice",'DB10 - publicado'!H116="no practice"),0,ROUND('DB10 - corregido'!H116,1)-ROUND('DB10 - publicado'!H116,1))</f>
        <v>0</v>
      </c>
      <c r="I116" s="16">
        <f>IF(AND('DB10 - corregido'!I116="no practice",'DB10 - publicado'!I116="no practice"),0,'DB10 - corregido'!I116-'DB10 - publicado'!I116)</f>
        <v>0</v>
      </c>
      <c r="J116" s="2">
        <f>IF(AND('DB10 - corregido'!J116="no practice",'DB10 - publicado'!J116="no practice"),0,'DB10 - corregido'!J116-'DB10 - publicado'!J116)</f>
        <v>0</v>
      </c>
      <c r="K116" s="2">
        <f>IF(AND('DB10 - corregido'!K116="no practice",'DB10 - publicado'!K116="no practice"),0,ROUND('DB10 - corregido'!K116,1)-ROUND('DB10 - publicado'!K116,1))</f>
        <v>0</v>
      </c>
      <c r="L116" s="16">
        <f>+'DB10 - corregido'!L116-'DB10 - publicado'!L116</f>
        <v>0</v>
      </c>
      <c r="M116" s="2">
        <f>+'DB10 - corregido'!M116-'DB10 - publicado'!M116</f>
        <v>0</v>
      </c>
      <c r="N116" s="2">
        <f>+'DB10 - corregido'!N116-'DB10 - publicado'!N116</f>
        <v>0</v>
      </c>
      <c r="O116" s="2">
        <f>+'DB10 - corregido'!O116-'DB10 - publicado'!O116</f>
        <v>0</v>
      </c>
      <c r="P116" s="2">
        <f>+'DB10 - corregido'!P116-'DB10 - publicado'!P116</f>
        <v>0</v>
      </c>
      <c r="Q116" s="16">
        <f>+'DB10 - corregido'!Q116-'DB10 - publicado'!Q116</f>
        <v>0</v>
      </c>
      <c r="R116" s="2">
        <f>+'DB10 - corregido'!R116-'DB10 - publicado'!R116</f>
        <v>0</v>
      </c>
      <c r="S116" s="2">
        <f>+'DB10 - corregido'!S116-'DB10 - publicado'!S116</f>
        <v>0</v>
      </c>
      <c r="T116" s="2">
        <f>+'DB10 - corregido'!T116-'DB10 - publicado'!T116</f>
        <v>0</v>
      </c>
      <c r="U116" s="16">
        <f>+'DB10 - corregido'!U116-'DB10 - publicado'!U116</f>
        <v>0</v>
      </c>
      <c r="V116" s="2">
        <f>+'DB10 - corregido'!V116-'DB10 - publicado'!V116</f>
        <v>0</v>
      </c>
      <c r="W116" s="2">
        <f>+ROUND('DB10 - corregido'!W116,1)-ROUND('DB10 - publicado'!W116,1)</f>
        <v>0</v>
      </c>
      <c r="X116" s="16">
        <f>+'DB10 - corregido'!X116-'DB10 - publicado'!X116</f>
        <v>0</v>
      </c>
      <c r="Y116" s="2">
        <f>+'DB10 - corregido'!Y116-'DB10 - publicado'!Y116</f>
        <v>0</v>
      </c>
      <c r="Z116" s="2">
        <f>+'DB10 - corregido'!Z116-'DB10 - publicado'!Z116</f>
        <v>0</v>
      </c>
      <c r="AA116" s="2">
        <f>+'DB10 - corregido'!AA116-'DB10 - publicado'!AA116</f>
        <v>0</v>
      </c>
      <c r="AB116" s="2">
        <f>+'DB10 - corregido'!AB116-'DB10 - publicado'!AB116</f>
        <v>0</v>
      </c>
      <c r="AC116" s="2">
        <f>+'DB10 - corregido'!AC116-'DB10 - publicado'!AC116</f>
        <v>0</v>
      </c>
      <c r="AD116" s="16">
        <f>+'DB10 - corregido'!AD116-'DB10 - publicado'!AD116</f>
        <v>0</v>
      </c>
      <c r="AE116" s="2">
        <f>+'DB10 - corregido'!AE116-'DB10 - publicado'!AE116</f>
        <v>0</v>
      </c>
      <c r="AF116" s="2">
        <f>+'DB10 - corregido'!AF116-'DB10 - publicado'!AF116</f>
        <v>0</v>
      </c>
      <c r="AG116" s="17">
        <f>IF(AND('DB10 - corregido'!AG116="no practice",'DB10 - publicado'!AG116="no practice"),0,'DB10 - corregido'!AG116-'DB10 - publicado'!AG116)</f>
        <v>0</v>
      </c>
      <c r="AH116" s="14">
        <f>IF(AND('DB10 - corregido'!AH116="no practice",'DB10 - publicado'!AH116="no practice"),0,'DB10 - corregido'!AH116-'DB10 - publicado'!AH116)</f>
        <v>0</v>
      </c>
      <c r="AI116" s="18">
        <f>+'DB10 - corregido'!AI116-'DB10 - publicado'!AI116</f>
        <v>0</v>
      </c>
      <c r="AK116" s="8">
        <v>0</v>
      </c>
    </row>
    <row r="117" spans="1:37" s="8" customFormat="1" ht="15">
      <c r="A117" s="61" t="s">
        <v>59</v>
      </c>
      <c r="B117" s="15">
        <f>+'DB10 - corregido'!B117-'DB10 - publicado'!B117</f>
        <v>0</v>
      </c>
      <c r="C117" s="15">
        <f>+'DB10 - corregido'!C117-'DB10 - publicado'!C117</f>
        <v>0</v>
      </c>
      <c r="D117" s="15">
        <f>+ROUND('DB10 - corregido'!D117,1)-ROUND('DB10 - publicado'!D117,1)</f>
        <v>0</v>
      </c>
      <c r="E117" s="15">
        <f>+ROUND('DB10 - corregido'!E117,1)-ROUND('DB10 - publicado'!E117,1)</f>
        <v>0</v>
      </c>
      <c r="F117" s="16">
        <f>IF(AND('DB10 - corregido'!F117="no practice",'DB10 - publicado'!F117="no practice"),0,'DB10 - corregido'!F117-'DB10 - publicado'!F117)</f>
        <v>0</v>
      </c>
      <c r="G117" s="2">
        <f>IF(AND('DB10 - corregido'!G117="no practice",'DB10 - publicado'!G117="no practice"),0,'DB10 - corregido'!G117-'DB10 - publicado'!G117)</f>
        <v>0</v>
      </c>
      <c r="H117" s="2">
        <f>IF(AND('DB10 - corregido'!H117="no practice",'DB10 - publicado'!H117="no practice"),0,ROUND('DB10 - corregido'!H117,1)-ROUND('DB10 - publicado'!H117,1))</f>
        <v>0</v>
      </c>
      <c r="I117" s="16">
        <f>IF(AND('DB10 - corregido'!I117="no practice",'DB10 - publicado'!I117="no practice"),0,'DB10 - corregido'!I117-'DB10 - publicado'!I117)</f>
        <v>0</v>
      </c>
      <c r="J117" s="2">
        <f>IF(AND('DB10 - corregido'!J117="no practice",'DB10 - publicado'!J117="no practice"),0,'DB10 - corregido'!J117-'DB10 - publicado'!J117)</f>
        <v>0</v>
      </c>
      <c r="K117" s="2">
        <f>IF(AND('DB10 - corregido'!K117="no practice",'DB10 - publicado'!K117="no practice"),0,ROUND('DB10 - corregido'!K117,1)-ROUND('DB10 - publicado'!K117,1))</f>
        <v>0</v>
      </c>
      <c r="L117" s="16">
        <f>+'DB10 - corregido'!L117-'DB10 - publicado'!L117</f>
        <v>0</v>
      </c>
      <c r="M117" s="2">
        <f>+'DB10 - corregido'!M117-'DB10 - publicado'!M117</f>
        <v>0</v>
      </c>
      <c r="N117" s="2">
        <f>+'DB10 - corregido'!N117-'DB10 - publicado'!N117</f>
        <v>0</v>
      </c>
      <c r="O117" s="2">
        <f>+'DB10 - corregido'!O117-'DB10 - publicado'!O117</f>
        <v>1</v>
      </c>
      <c r="P117" s="2">
        <f>+'DB10 - corregido'!P117-'DB10 - publicado'!P117</f>
        <v>1</v>
      </c>
      <c r="Q117" s="16">
        <f>+'DB10 - corregido'!Q117-'DB10 - publicado'!Q117</f>
        <v>0</v>
      </c>
      <c r="R117" s="2">
        <f>+'DB10 - corregido'!R117-'DB10 - publicado'!R117</f>
        <v>0</v>
      </c>
      <c r="S117" s="2">
        <f>+'DB10 - corregido'!S117-'DB10 - publicado'!S117</f>
        <v>0</v>
      </c>
      <c r="T117" s="2">
        <f>+'DB10 - corregido'!T117-'DB10 - publicado'!T117</f>
        <v>0</v>
      </c>
      <c r="U117" s="16">
        <f>+'DB10 - corregido'!U117-'DB10 - publicado'!U117</f>
        <v>0</v>
      </c>
      <c r="V117" s="2">
        <f>+'DB10 - corregido'!V117-'DB10 - publicado'!V117</f>
        <v>0</v>
      </c>
      <c r="W117" s="2">
        <f>+ROUND('DB10 - corregido'!W117,1)-ROUND('DB10 - publicado'!W117,1)</f>
        <v>0</v>
      </c>
      <c r="X117" s="16">
        <f>+'DB10 - corregido'!X117-'DB10 - publicado'!X117</f>
        <v>0</v>
      </c>
      <c r="Y117" s="2">
        <f>+'DB10 - corregido'!Y117-'DB10 - publicado'!Y117</f>
        <v>0</v>
      </c>
      <c r="Z117" s="2">
        <f>+'DB10 - corregido'!Z117-'DB10 - publicado'!Z117</f>
        <v>0</v>
      </c>
      <c r="AA117" s="2">
        <f>+'DB10 - corregido'!AA117-'DB10 - publicado'!AA117</f>
        <v>0</v>
      </c>
      <c r="AB117" s="2">
        <f>+'DB10 - corregido'!AB117-'DB10 - publicado'!AB117</f>
        <v>0</v>
      </c>
      <c r="AC117" s="2">
        <f>+'DB10 - corregido'!AC117-'DB10 - publicado'!AC117</f>
        <v>0</v>
      </c>
      <c r="AD117" s="16">
        <f>+'DB10 - corregido'!AD117-'DB10 - publicado'!AD117</f>
        <v>0</v>
      </c>
      <c r="AE117" s="2">
        <f>+'DB10 - corregido'!AE117-'DB10 - publicado'!AE117</f>
        <v>0</v>
      </c>
      <c r="AF117" s="2">
        <f>+'DB10 - corregido'!AF117-'DB10 - publicado'!AF117</f>
        <v>0</v>
      </c>
      <c r="AG117" s="17">
        <f>IF(AND('DB10 - corregido'!AG117="no practice",'DB10 - publicado'!AG117="no practice"),0,'DB10 - corregido'!AG117-'DB10 - publicado'!AG117)</f>
        <v>0</v>
      </c>
      <c r="AH117" s="14">
        <f>IF(AND('DB10 - corregido'!AH117="no practice",'DB10 - publicado'!AH117="no practice"),0,'DB10 - corregido'!AH117-'DB10 - publicado'!AH117)</f>
        <v>0</v>
      </c>
      <c r="AI117" s="18">
        <f>+'DB10 - corregido'!AI117-'DB10 - publicado'!AI117</f>
        <v>0</v>
      </c>
      <c r="AK117" s="8">
        <v>0</v>
      </c>
    </row>
    <row r="118" spans="1:37" s="8" customFormat="1" ht="15">
      <c r="A118" s="61" t="s">
        <v>146</v>
      </c>
      <c r="B118" s="15">
        <f>+'DB10 - corregido'!B118-'DB10 - publicado'!B118</f>
        <v>0</v>
      </c>
      <c r="C118" s="15">
        <f>+'DB10 - corregido'!C118-'DB10 - publicado'!C118</f>
        <v>-2</v>
      </c>
      <c r="D118" s="15">
        <f>+ROUND('DB10 - corregido'!D118,1)-ROUND('DB10 - publicado'!D118,1)</f>
        <v>0</v>
      </c>
      <c r="E118" s="15">
        <f>+ROUND('DB10 - corregido'!E118,1)-ROUND('DB10 - publicado'!E118,1)</f>
        <v>0</v>
      </c>
      <c r="F118" s="16">
        <f>IF(AND('DB10 - corregido'!F118="no practice",'DB10 - publicado'!F118="no practice"),0,'DB10 - corregido'!F118-'DB10 - publicado'!F118)</f>
        <v>0</v>
      </c>
      <c r="G118" s="2">
        <f>IF(AND('DB10 - corregido'!G118="no practice",'DB10 - publicado'!G118="no practice"),0,'DB10 - corregido'!G118-'DB10 - publicado'!G118)</f>
        <v>0</v>
      </c>
      <c r="H118" s="2">
        <f>IF(AND('DB10 - corregido'!H118="no practice",'DB10 - publicado'!H118="no practice"),0,ROUND('DB10 - corregido'!H118,1)-ROUND('DB10 - publicado'!H118,1))</f>
        <v>0</v>
      </c>
      <c r="I118" s="16">
        <f>IF(AND('DB10 - corregido'!I118="no practice",'DB10 - publicado'!I118="no practice"),0,'DB10 - corregido'!I118-'DB10 - publicado'!I118)</f>
        <v>3</v>
      </c>
      <c r="J118" s="2">
        <f>IF(AND('DB10 - corregido'!J118="no practice",'DB10 - publicado'!J118="no practice"),0,'DB10 - corregido'!J118-'DB10 - publicado'!J118)</f>
        <v>2</v>
      </c>
      <c r="K118" s="2">
        <f>IF(AND('DB10 - corregido'!K118="no practice",'DB10 - publicado'!K118="no practice"),0,ROUND('DB10 - corregido'!K118,1)-ROUND('DB10 - publicado'!K118,1))</f>
        <v>0</v>
      </c>
      <c r="L118" s="16">
        <f>+'DB10 - corregido'!L118-'DB10 - publicado'!L118</f>
        <v>0</v>
      </c>
      <c r="M118" s="2">
        <f>+'DB10 - corregido'!M118-'DB10 - publicado'!M118</f>
        <v>0</v>
      </c>
      <c r="N118" s="2">
        <f>+'DB10 - corregido'!N118-'DB10 - publicado'!N118</f>
        <v>0</v>
      </c>
      <c r="O118" s="2">
        <f>+'DB10 - corregido'!O118-'DB10 - publicado'!O118</f>
        <v>0</v>
      </c>
      <c r="P118" s="2">
        <f>+'DB10 - corregido'!P118-'DB10 - publicado'!P118</f>
        <v>0</v>
      </c>
      <c r="Q118" s="16">
        <f>+'DB10 - corregido'!Q118-'DB10 - publicado'!Q118</f>
        <v>0</v>
      </c>
      <c r="R118" s="2">
        <f>+'DB10 - corregido'!R118-'DB10 - publicado'!R118</f>
        <v>0</v>
      </c>
      <c r="S118" s="2">
        <f>+'DB10 - corregido'!S118-'DB10 - publicado'!S118</f>
        <v>0</v>
      </c>
      <c r="T118" s="2">
        <f>+'DB10 - corregido'!T118-'DB10 - publicado'!T118</f>
        <v>0</v>
      </c>
      <c r="U118" s="16">
        <f>+'DB10 - corregido'!U118-'DB10 - publicado'!U118</f>
        <v>0</v>
      </c>
      <c r="V118" s="2">
        <f>+'DB10 - corregido'!V118-'DB10 - publicado'!V118</f>
        <v>0</v>
      </c>
      <c r="W118" s="2">
        <f>+ROUND('DB10 - corregido'!W118,1)-ROUND('DB10 - publicado'!W118,1)</f>
        <v>0</v>
      </c>
      <c r="X118" s="16">
        <f>+'DB10 - corregido'!X118-'DB10 - publicado'!X118</f>
        <v>0</v>
      </c>
      <c r="Y118" s="2">
        <f>+'DB10 - corregido'!Y118-'DB10 - publicado'!Y118</f>
        <v>0</v>
      </c>
      <c r="Z118" s="2">
        <f>+'DB10 - corregido'!Z118-'DB10 - publicado'!Z118</f>
        <v>0</v>
      </c>
      <c r="AA118" s="2">
        <f>+'DB10 - corregido'!AA118-'DB10 - publicado'!AA118</f>
        <v>0</v>
      </c>
      <c r="AB118" s="2">
        <f>+'DB10 - corregido'!AB118-'DB10 - publicado'!AB118</f>
        <v>0</v>
      </c>
      <c r="AC118" s="2">
        <f>+'DB10 - corregido'!AC118-'DB10 - publicado'!AC118</f>
        <v>0</v>
      </c>
      <c r="AD118" s="16">
        <f>+'DB10 - corregido'!AD118-'DB10 - publicado'!AD118</f>
        <v>1</v>
      </c>
      <c r="AE118" s="2">
        <f>+'DB10 - corregido'!AE118-'DB10 - publicado'!AE118</f>
        <v>0</v>
      </c>
      <c r="AF118" s="2">
        <f>+'DB10 - corregido'!AF118-'DB10 - publicado'!AF118</f>
        <v>0</v>
      </c>
      <c r="AG118" s="17">
        <f>IF(AND('DB10 - corregido'!AG118="no practice",'DB10 - publicado'!AG118="no practice"),0,'DB10 - corregido'!AG118-'DB10 - publicado'!AG118)</f>
        <v>0</v>
      </c>
      <c r="AH118" s="14">
        <f>IF(AND('DB10 - corregido'!AH118="no practice",'DB10 - publicado'!AH118="no practice"),0,'DB10 - corregido'!AH118-'DB10 - publicado'!AH118)</f>
        <v>0</v>
      </c>
      <c r="AI118" s="18">
        <f>+'DB10 - corregido'!AI118-'DB10 - publicado'!AI118</f>
        <v>0</v>
      </c>
      <c r="AK118" s="8">
        <v>0</v>
      </c>
    </row>
    <row r="119" spans="1:37" s="8" customFormat="1" ht="15">
      <c r="A119" s="61" t="s">
        <v>147</v>
      </c>
      <c r="B119" s="15">
        <f>+'DB10 - corregido'!B119-'DB10 - publicado'!B119</f>
        <v>0</v>
      </c>
      <c r="C119" s="15">
        <f>+'DB10 - corregido'!C119-'DB10 - publicado'!C119</f>
        <v>0</v>
      </c>
      <c r="D119" s="15">
        <f>+ROUND('DB10 - corregido'!D119,1)-ROUND('DB10 - publicado'!D119,1)</f>
        <v>0</v>
      </c>
      <c r="E119" s="15">
        <f>+ROUND('DB10 - corregido'!E119,1)-ROUND('DB10 - publicado'!E119,1)</f>
        <v>0</v>
      </c>
      <c r="F119" s="16">
        <f>IF(AND('DB10 - corregido'!F119="no practice",'DB10 - publicado'!F119="no practice"),0,'DB10 - corregido'!F119-'DB10 - publicado'!F119)</f>
        <v>0</v>
      </c>
      <c r="G119" s="2">
        <f>IF(AND('DB10 - corregido'!G119="no practice",'DB10 - publicado'!G119="no practice"),0,'DB10 - corregido'!G119-'DB10 - publicado'!G119)</f>
        <v>0</v>
      </c>
      <c r="H119" s="2">
        <f>IF(AND('DB10 - corregido'!H119="no practice",'DB10 - publicado'!H119="no practice"),0,ROUND('DB10 - corregido'!H119,1)-ROUND('DB10 - publicado'!H119,1))</f>
        <v>0</v>
      </c>
      <c r="I119" s="16">
        <f>IF(AND('DB10 - corregido'!I119="no practice",'DB10 - publicado'!I119="no practice"),0,'DB10 - corregido'!I119-'DB10 - publicado'!I119)</f>
        <v>0</v>
      </c>
      <c r="J119" s="2">
        <f>IF(AND('DB10 - corregido'!J119="no practice",'DB10 - publicado'!J119="no practice"),0,'DB10 - corregido'!J119-'DB10 - publicado'!J119)</f>
        <v>0</v>
      </c>
      <c r="K119" s="2">
        <f>IF(AND('DB10 - corregido'!K119="no practice",'DB10 - publicado'!K119="no practice"),0,ROUND('DB10 - corregido'!K119,1)-ROUND('DB10 - publicado'!K119,1))</f>
        <v>0</v>
      </c>
      <c r="L119" s="16">
        <f>+'DB10 - corregido'!L119-'DB10 - publicado'!L119</f>
        <v>0</v>
      </c>
      <c r="M119" s="2">
        <f>+'DB10 - corregido'!M119-'DB10 - publicado'!M119</f>
        <v>0</v>
      </c>
      <c r="N119" s="2">
        <f>+'DB10 - corregido'!N119-'DB10 - publicado'!N119</f>
        <v>0</v>
      </c>
      <c r="O119" s="2">
        <f>+'DB10 - corregido'!O119-'DB10 - publicado'!O119</f>
        <v>1</v>
      </c>
      <c r="P119" s="2">
        <f>+'DB10 - corregido'!P119-'DB10 - publicado'!P119</f>
        <v>1</v>
      </c>
      <c r="Q119" s="16">
        <f>+'DB10 - corregido'!Q119-'DB10 - publicado'!Q119</f>
        <v>0</v>
      </c>
      <c r="R119" s="2">
        <f>+'DB10 - corregido'!R119-'DB10 - publicado'!R119</f>
        <v>0</v>
      </c>
      <c r="S119" s="2">
        <f>+'DB10 - corregido'!S119-'DB10 - publicado'!S119</f>
        <v>0</v>
      </c>
      <c r="T119" s="2">
        <f>+'DB10 - corregido'!T119-'DB10 - publicado'!T119</f>
        <v>0</v>
      </c>
      <c r="U119" s="16">
        <f>+'DB10 - corregido'!U119-'DB10 - publicado'!U119</f>
        <v>0</v>
      </c>
      <c r="V119" s="2">
        <f>+'DB10 - corregido'!V119-'DB10 - publicado'!V119</f>
        <v>122</v>
      </c>
      <c r="W119" s="2">
        <f>+ROUND('DB10 - corregido'!W119,1)-ROUND('DB10 - publicado'!W119,1)</f>
        <v>0</v>
      </c>
      <c r="X119" s="16">
        <f>+'DB10 - corregido'!X119-'DB10 - publicado'!X119</f>
        <v>0</v>
      </c>
      <c r="Y119" s="2">
        <f>+'DB10 - corregido'!Y119-'DB10 - publicado'!Y119</f>
        <v>0</v>
      </c>
      <c r="Z119" s="2">
        <f>+'DB10 - corregido'!Z119-'DB10 - publicado'!Z119</f>
        <v>0</v>
      </c>
      <c r="AA119" s="2">
        <f>+'DB10 - corregido'!AA119-'DB10 - publicado'!AA119</f>
        <v>0</v>
      </c>
      <c r="AB119" s="2">
        <f>+'DB10 - corregido'!AB119-'DB10 - publicado'!AB119</f>
        <v>0</v>
      </c>
      <c r="AC119" s="2">
        <f>+'DB10 - corregido'!AC119-'DB10 - publicado'!AC119</f>
        <v>0</v>
      </c>
      <c r="AD119" s="16">
        <f>+'DB10 - corregido'!AD119-'DB10 - publicado'!AD119</f>
        <v>0</v>
      </c>
      <c r="AE119" s="2">
        <f>+'DB10 - corregido'!AE119-'DB10 - publicado'!AE119</f>
        <v>0</v>
      </c>
      <c r="AF119" s="2">
        <f>+'DB10 - corregido'!AF119-'DB10 - publicado'!AF119</f>
        <v>0</v>
      </c>
      <c r="AG119" s="17">
        <f>IF(AND('DB10 - corregido'!AG119="no practice",'DB10 - publicado'!AG119="no practice"),0,'DB10 - corregido'!AG119-'DB10 - publicado'!AG119)</f>
        <v>0</v>
      </c>
      <c r="AH119" s="14">
        <f>IF(AND('DB10 - corregido'!AH119="no practice",'DB10 - publicado'!AH119="no practice"),0,'DB10 - corregido'!AH119-'DB10 - publicado'!AH119)</f>
        <v>0</v>
      </c>
      <c r="AI119" s="18">
        <f>+'DB10 - corregido'!AI119-'DB10 - publicado'!AI119</f>
        <v>0</v>
      </c>
      <c r="AK119" s="8">
        <v>0</v>
      </c>
    </row>
    <row r="120" spans="1:37" s="8" customFormat="1" ht="15">
      <c r="A120" s="61" t="s">
        <v>60</v>
      </c>
      <c r="B120" s="15">
        <f>+'DB10 - corregido'!B120-'DB10 - publicado'!B120</f>
        <v>0</v>
      </c>
      <c r="C120" s="15">
        <f>+'DB10 - corregido'!C120-'DB10 - publicado'!C120</f>
        <v>0</v>
      </c>
      <c r="D120" s="15">
        <f>+ROUND('DB10 - corregido'!D120,1)-ROUND('DB10 - publicado'!D120,1)</f>
        <v>0</v>
      </c>
      <c r="E120" s="15">
        <f>+ROUND('DB10 - corregido'!E120,1)-ROUND('DB10 - publicado'!E120,1)</f>
        <v>0</v>
      </c>
      <c r="F120" s="16">
        <f>IF(AND('DB10 - corregido'!F120="no practice",'DB10 - publicado'!F120="no practice"),0,'DB10 - corregido'!F120-'DB10 - publicado'!F120)</f>
        <v>0</v>
      </c>
      <c r="G120" s="2">
        <f>IF(AND('DB10 - corregido'!G120="no practice",'DB10 - publicado'!G120="no practice"),0,'DB10 - corregido'!G120-'DB10 - publicado'!G120)</f>
        <v>0</v>
      </c>
      <c r="H120" s="2">
        <f>IF(AND('DB10 - corregido'!H120="no practice",'DB10 - publicado'!H120="no practice"),0,ROUND('DB10 - corregido'!H120,1)-ROUND('DB10 - publicado'!H120,1))</f>
        <v>0</v>
      </c>
      <c r="I120" s="16">
        <f>IF(AND('DB10 - corregido'!I120="no practice",'DB10 - publicado'!I120="no practice"),0,'DB10 - corregido'!I120-'DB10 - publicado'!I120)</f>
        <v>0</v>
      </c>
      <c r="J120" s="2">
        <f>IF(AND('DB10 - corregido'!J120="no practice",'DB10 - publicado'!J120="no practice"),0,'DB10 - corregido'!J120-'DB10 - publicado'!J120)</f>
        <v>0</v>
      </c>
      <c r="K120" s="2">
        <f>IF(AND('DB10 - corregido'!K120="no practice",'DB10 - publicado'!K120="no practice"),0,ROUND('DB10 - corregido'!K120,1)-ROUND('DB10 - publicado'!K120,1))</f>
        <v>0</v>
      </c>
      <c r="L120" s="16">
        <f>+'DB10 - corregido'!L120-'DB10 - publicado'!L120</f>
        <v>0</v>
      </c>
      <c r="M120" s="2">
        <f>+'DB10 - corregido'!M120-'DB10 - publicado'!M120</f>
        <v>0</v>
      </c>
      <c r="N120" s="2">
        <f>+'DB10 - corregido'!N120-'DB10 - publicado'!N120</f>
        <v>0</v>
      </c>
      <c r="O120" s="2">
        <f>+'DB10 - corregido'!O120-'DB10 - publicado'!O120</f>
        <v>0</v>
      </c>
      <c r="P120" s="2">
        <f>+'DB10 - corregido'!P120-'DB10 - publicado'!P120</f>
        <v>0</v>
      </c>
      <c r="Q120" s="16">
        <f>+'DB10 - corregido'!Q120-'DB10 - publicado'!Q120</f>
        <v>0</v>
      </c>
      <c r="R120" s="2">
        <f>+'DB10 - corregido'!R120-'DB10 - publicado'!R120</f>
        <v>0</v>
      </c>
      <c r="S120" s="2">
        <f>+'DB10 - corregido'!S120-'DB10 - publicado'!S120</f>
        <v>0</v>
      </c>
      <c r="T120" s="2">
        <f>+'DB10 - corregido'!T120-'DB10 - publicado'!T120</f>
        <v>0</v>
      </c>
      <c r="U120" s="16">
        <f>+'DB10 - corregido'!U120-'DB10 - publicado'!U120</f>
        <v>0</v>
      </c>
      <c r="V120" s="2">
        <f>+'DB10 - corregido'!V120-'DB10 - publicado'!V120</f>
        <v>0</v>
      </c>
      <c r="W120" s="2">
        <f>+ROUND('DB10 - corregido'!W120,1)-ROUND('DB10 - publicado'!W120,1)</f>
        <v>0</v>
      </c>
      <c r="X120" s="16">
        <f>+'DB10 - corregido'!X120-'DB10 - publicado'!X120</f>
        <v>0</v>
      </c>
      <c r="Y120" s="2">
        <f>+'DB10 - corregido'!Y120-'DB10 - publicado'!Y120</f>
        <v>0</v>
      </c>
      <c r="Z120" s="2">
        <f>+'DB10 - corregido'!Z120-'DB10 - publicado'!Z120</f>
        <v>0</v>
      </c>
      <c r="AA120" s="2">
        <f>+'DB10 - corregido'!AA120-'DB10 - publicado'!AA120</f>
        <v>0</v>
      </c>
      <c r="AB120" s="2">
        <f>+'DB10 - corregido'!AB120-'DB10 - publicado'!AB120</f>
        <v>0</v>
      </c>
      <c r="AC120" s="2">
        <f>+'DB10 - corregido'!AC120-'DB10 - publicado'!AC120</f>
        <v>0</v>
      </c>
      <c r="AD120" s="16">
        <f>+'DB10 - corregido'!AD120-'DB10 - publicado'!AD120</f>
        <v>0</v>
      </c>
      <c r="AE120" s="2">
        <f>+'DB10 - corregido'!AE120-'DB10 - publicado'!AE120</f>
        <v>0</v>
      </c>
      <c r="AF120" s="2">
        <f>+'DB10 - corregido'!AF120-'DB10 - publicado'!AF120</f>
        <v>0</v>
      </c>
      <c r="AG120" s="17">
        <f>IF(AND('DB10 - corregido'!AG120="no practice",'DB10 - publicado'!AG120="no practice"),0,'DB10 - corregido'!AG120-'DB10 - publicado'!AG120)</f>
        <v>0</v>
      </c>
      <c r="AH120" s="14">
        <f>IF(AND('DB10 - corregido'!AH120="no practice",'DB10 - publicado'!AH120="no practice"),0,'DB10 - corregido'!AH120-'DB10 - publicado'!AH120)</f>
        <v>0</v>
      </c>
      <c r="AI120" s="18">
        <f>+'DB10 - corregido'!AI120-'DB10 - publicado'!AI120</f>
        <v>0</v>
      </c>
      <c r="AK120" s="8">
        <v>0</v>
      </c>
    </row>
    <row r="121" spans="1:37" s="8" customFormat="1" ht="15">
      <c r="A121" s="61" t="s">
        <v>61</v>
      </c>
      <c r="B121" s="15">
        <f>+'DB10 - corregido'!B121-'DB10 - publicado'!B121</f>
        <v>0</v>
      </c>
      <c r="C121" s="15">
        <f>+'DB10 - corregido'!C121-'DB10 - publicado'!C121</f>
        <v>0</v>
      </c>
      <c r="D121" s="15">
        <f>+ROUND('DB10 - corregido'!D121,1)-ROUND('DB10 - publicado'!D121,1)</f>
        <v>0</v>
      </c>
      <c r="E121" s="15">
        <f>+ROUND('DB10 - corregido'!E121,1)-ROUND('DB10 - publicado'!E121,1)</f>
        <v>0</v>
      </c>
      <c r="F121" s="16">
        <f>IF(AND('DB10 - corregido'!F121="no practice",'DB10 - publicado'!F121="no practice"),0,'DB10 - corregido'!F121-'DB10 - publicado'!F121)</f>
        <v>0</v>
      </c>
      <c r="G121" s="2">
        <f>IF(AND('DB10 - corregido'!G121="no practice",'DB10 - publicado'!G121="no practice"),0,'DB10 - corregido'!G121-'DB10 - publicado'!G121)</f>
        <v>0</v>
      </c>
      <c r="H121" s="2">
        <f>IF(AND('DB10 - corregido'!H121="no practice",'DB10 - publicado'!H121="no practice"),0,ROUND('DB10 - corregido'!H121,1)-ROUND('DB10 - publicado'!H121,1))</f>
        <v>0</v>
      </c>
      <c r="I121" s="16">
        <f>IF(AND('DB10 - corregido'!I121="no practice",'DB10 - publicado'!I121="no practice"),0,'DB10 - corregido'!I121-'DB10 - publicado'!I121)</f>
        <v>0</v>
      </c>
      <c r="J121" s="2">
        <f>IF(AND('DB10 - corregido'!J121="no practice",'DB10 - publicado'!J121="no practice"),0,'DB10 - corregido'!J121-'DB10 - publicado'!J121)</f>
        <v>0</v>
      </c>
      <c r="K121" s="2">
        <f>IF(AND('DB10 - corregido'!K121="no practice",'DB10 - publicado'!K121="no practice"),0,ROUND('DB10 - corregido'!K121,1)-ROUND('DB10 - publicado'!K121,1))</f>
        <v>0</v>
      </c>
      <c r="L121" s="16">
        <f>+'DB10 - corregido'!L121-'DB10 - publicado'!L121</f>
        <v>0</v>
      </c>
      <c r="M121" s="2">
        <f>+'DB10 - corregido'!M121-'DB10 - publicado'!M121</f>
        <v>0</v>
      </c>
      <c r="N121" s="2">
        <f>+'DB10 - corregido'!N121-'DB10 - publicado'!N121</f>
        <v>0</v>
      </c>
      <c r="O121" s="2">
        <f>+'DB10 - corregido'!O121-'DB10 - publicado'!O121</f>
        <v>0</v>
      </c>
      <c r="P121" s="2">
        <f>+'DB10 - corregido'!P121-'DB10 - publicado'!P121</f>
        <v>0</v>
      </c>
      <c r="Q121" s="16">
        <f>+'DB10 - corregido'!Q121-'DB10 - publicado'!Q121</f>
        <v>0</v>
      </c>
      <c r="R121" s="2">
        <f>+'DB10 - corregido'!R121-'DB10 - publicado'!R121</f>
        <v>0</v>
      </c>
      <c r="S121" s="2">
        <f>+'DB10 - corregido'!S121-'DB10 - publicado'!S121</f>
        <v>0</v>
      </c>
      <c r="T121" s="2">
        <f>+'DB10 - corregido'!T121-'DB10 - publicado'!T121</f>
        <v>0</v>
      </c>
      <c r="U121" s="16">
        <f>+'DB10 - corregido'!U121-'DB10 - publicado'!U121</f>
        <v>0</v>
      </c>
      <c r="V121" s="2">
        <f>+'DB10 - corregido'!V121-'DB10 - publicado'!V121</f>
        <v>0</v>
      </c>
      <c r="W121" s="2">
        <f>+ROUND('DB10 - corregido'!W121,1)-ROUND('DB10 - publicado'!W121,1)</f>
        <v>0</v>
      </c>
      <c r="X121" s="16">
        <f>+'DB10 - corregido'!X121-'DB10 - publicado'!X121</f>
        <v>0</v>
      </c>
      <c r="Y121" s="2">
        <f>+'DB10 - corregido'!Y121-'DB10 - publicado'!Y121</f>
        <v>0</v>
      </c>
      <c r="Z121" s="2">
        <f>+'DB10 - corregido'!Z121-'DB10 - publicado'!Z121</f>
        <v>0</v>
      </c>
      <c r="AA121" s="2">
        <f>+'DB10 - corregido'!AA121-'DB10 - publicado'!AA121</f>
        <v>0</v>
      </c>
      <c r="AB121" s="2">
        <f>+'DB10 - corregido'!AB121-'DB10 - publicado'!AB121</f>
        <v>0</v>
      </c>
      <c r="AC121" s="2">
        <f>+'DB10 - corregido'!AC121-'DB10 - publicado'!AC121</f>
        <v>0</v>
      </c>
      <c r="AD121" s="16">
        <f>+'DB10 - corregido'!AD121-'DB10 - publicado'!AD121</f>
        <v>0</v>
      </c>
      <c r="AE121" s="2">
        <f>+'DB10 - corregido'!AE121-'DB10 - publicado'!AE121</f>
        <v>0</v>
      </c>
      <c r="AF121" s="2">
        <f>+'DB10 - corregido'!AF121-'DB10 - publicado'!AF121</f>
        <v>0</v>
      </c>
      <c r="AG121" s="17">
        <f>IF(AND('DB10 - corregido'!AG121="no practice",'DB10 - publicado'!AG121="no practice"),0,'DB10 - corregido'!AG121-'DB10 - publicado'!AG121)</f>
        <v>0</v>
      </c>
      <c r="AH121" s="14">
        <f>IF(AND('DB10 - corregido'!AH121="no practice",'DB10 - publicado'!AH121="no practice"),0,'DB10 - corregido'!AH121-'DB10 - publicado'!AH121)</f>
        <v>0</v>
      </c>
      <c r="AI121" s="18">
        <f>+'DB10 - corregido'!AI121-'DB10 - publicado'!AI121</f>
        <v>0</v>
      </c>
      <c r="AK121" s="8">
        <v>0</v>
      </c>
    </row>
    <row r="122" spans="1:37" s="8" customFormat="1" ht="15">
      <c r="A122" s="61" t="s">
        <v>62</v>
      </c>
      <c r="B122" s="15">
        <f>+'DB10 - corregido'!B122-'DB10 - publicado'!B122</f>
        <v>0</v>
      </c>
      <c r="C122" s="15">
        <f>+'DB10 - corregido'!C122-'DB10 - publicado'!C122</f>
        <v>0</v>
      </c>
      <c r="D122" s="15">
        <f>+ROUND('DB10 - corregido'!D122,1)-ROUND('DB10 - publicado'!D122,1)</f>
        <v>0</v>
      </c>
      <c r="E122" s="15">
        <f>+ROUND('DB10 - corregido'!E122,1)-ROUND('DB10 - publicado'!E122,1)</f>
        <v>0</v>
      </c>
      <c r="F122" s="16">
        <f>IF(AND('DB10 - corregido'!F122="no practice",'DB10 - publicado'!F122="no practice"),0,'DB10 - corregido'!F122-'DB10 - publicado'!F122)</f>
        <v>0</v>
      </c>
      <c r="G122" s="2">
        <f>IF(AND('DB10 - corregido'!G122="no practice",'DB10 - publicado'!G122="no practice"),0,'DB10 - corregido'!G122-'DB10 - publicado'!G122)</f>
        <v>0</v>
      </c>
      <c r="H122" s="2">
        <f>IF(AND('DB10 - corregido'!H122="no practice",'DB10 - publicado'!H122="no practice"),0,ROUND('DB10 - corregido'!H122,1)-ROUND('DB10 - publicado'!H122,1))</f>
        <v>0</v>
      </c>
      <c r="I122" s="16">
        <f>IF(AND('DB10 - corregido'!I122="no practice",'DB10 - publicado'!I122="no practice"),0,'DB10 - corregido'!I122-'DB10 - publicado'!I122)</f>
        <v>0</v>
      </c>
      <c r="J122" s="2">
        <f>IF(AND('DB10 - corregido'!J122="no practice",'DB10 - publicado'!J122="no practice"),0,'DB10 - corregido'!J122-'DB10 - publicado'!J122)</f>
        <v>0</v>
      </c>
      <c r="K122" s="2">
        <f>IF(AND('DB10 - corregido'!K122="no practice",'DB10 - publicado'!K122="no practice"),0,ROUND('DB10 - corregido'!K122,1)-ROUND('DB10 - publicado'!K122,1))</f>
        <v>0</v>
      </c>
      <c r="L122" s="16">
        <f>+'DB10 - corregido'!L122-'DB10 - publicado'!L122</f>
        <v>0</v>
      </c>
      <c r="M122" s="2">
        <f>+'DB10 - corregido'!M122-'DB10 - publicado'!M122</f>
        <v>0</v>
      </c>
      <c r="N122" s="2">
        <f>+'DB10 - corregido'!N122-'DB10 - publicado'!N122</f>
        <v>0</v>
      </c>
      <c r="O122" s="2">
        <f>+'DB10 - corregido'!O122-'DB10 - publicado'!O122</f>
        <v>0</v>
      </c>
      <c r="P122" s="2">
        <f>+'DB10 - corregido'!P122-'DB10 - publicado'!P122</f>
        <v>0</v>
      </c>
      <c r="Q122" s="16">
        <f>+'DB10 - corregido'!Q122-'DB10 - publicado'!Q122</f>
        <v>0</v>
      </c>
      <c r="R122" s="2">
        <f>+'DB10 - corregido'!R122-'DB10 - publicado'!R122</f>
        <v>0</v>
      </c>
      <c r="S122" s="2">
        <f>+'DB10 - corregido'!S122-'DB10 - publicado'!S122</f>
        <v>0</v>
      </c>
      <c r="T122" s="2">
        <f>+'DB10 - corregido'!T122-'DB10 - publicado'!T122</f>
        <v>0</v>
      </c>
      <c r="U122" s="16">
        <f>+'DB10 - corregido'!U122-'DB10 - publicado'!U122</f>
        <v>0</v>
      </c>
      <c r="V122" s="2">
        <f>+'DB10 - corregido'!V122-'DB10 - publicado'!V122</f>
        <v>0</v>
      </c>
      <c r="W122" s="2">
        <f>+ROUND('DB10 - corregido'!W122,1)-ROUND('DB10 - publicado'!W122,1)</f>
        <v>0</v>
      </c>
      <c r="X122" s="16">
        <f>+'DB10 - corregido'!X122-'DB10 - publicado'!X122</f>
        <v>0</v>
      </c>
      <c r="Y122" s="2">
        <f>+'DB10 - corregido'!Y122-'DB10 - publicado'!Y122</f>
        <v>0</v>
      </c>
      <c r="Z122" s="2">
        <f>+'DB10 - corregido'!Z122-'DB10 - publicado'!Z122</f>
        <v>0</v>
      </c>
      <c r="AA122" s="2">
        <f>+'DB10 - corregido'!AA122-'DB10 - publicado'!AA122</f>
        <v>0</v>
      </c>
      <c r="AB122" s="2">
        <f>+'DB10 - corregido'!AB122-'DB10 - publicado'!AB122</f>
        <v>0</v>
      </c>
      <c r="AC122" s="2">
        <f>+'DB10 - corregido'!AC122-'DB10 - publicado'!AC122</f>
        <v>0</v>
      </c>
      <c r="AD122" s="16">
        <f>+'DB10 - corregido'!AD122-'DB10 - publicado'!AD122</f>
        <v>1</v>
      </c>
      <c r="AE122" s="2">
        <f>+'DB10 - corregido'!AE122-'DB10 - publicado'!AE122</f>
        <v>0</v>
      </c>
      <c r="AF122" s="2">
        <f>+'DB10 - corregido'!AF122-'DB10 - publicado'!AF122</f>
        <v>0</v>
      </c>
      <c r="AG122" s="17">
        <f>IF(AND('DB10 - corregido'!AG122="no practice",'DB10 - publicado'!AG122="no practice"),0,'DB10 - corregido'!AG122-'DB10 - publicado'!AG122)</f>
        <v>0</v>
      </c>
      <c r="AH122" s="14">
        <f>IF(AND('DB10 - corregido'!AH122="no practice",'DB10 - publicado'!AH122="no practice"),0,'DB10 - corregido'!AH122-'DB10 - publicado'!AH122)</f>
        <v>0</v>
      </c>
      <c r="AI122" s="18">
        <f>+'DB10 - corregido'!AI122-'DB10 - publicado'!AI122</f>
        <v>0</v>
      </c>
      <c r="AK122" s="8">
        <v>0</v>
      </c>
    </row>
    <row r="123" spans="1:37" s="8" customFormat="1" ht="15">
      <c r="A123" s="61" t="s">
        <v>148</v>
      </c>
      <c r="B123" s="15">
        <f>+'DB10 - corregido'!B123-'DB10 - publicado'!B123</f>
        <v>0</v>
      </c>
      <c r="C123" s="15">
        <f>+'DB10 - corregido'!C123-'DB10 - publicado'!C123</f>
        <v>0</v>
      </c>
      <c r="D123" s="15">
        <f>+ROUND('DB10 - corregido'!D123,1)-ROUND('DB10 - publicado'!D123,1)</f>
        <v>0</v>
      </c>
      <c r="E123" s="15">
        <f>+ROUND('DB10 - corregido'!E123,1)-ROUND('DB10 - publicado'!E123,1)</f>
        <v>0</v>
      </c>
      <c r="F123" s="16">
        <f>IF(AND('DB10 - corregido'!F123="no practice",'DB10 - publicado'!F123="no practice"),0,'DB10 - corregido'!F123-'DB10 - publicado'!F123)</f>
        <v>0</v>
      </c>
      <c r="G123" s="2">
        <f>IF(AND('DB10 - corregido'!G123="no practice",'DB10 - publicado'!G123="no practice"),0,'DB10 - corregido'!G123-'DB10 - publicado'!G123)</f>
        <v>0</v>
      </c>
      <c r="H123" s="2">
        <f>IF(AND('DB10 - corregido'!H123="no practice",'DB10 - publicado'!H123="no practice"),0,ROUND('DB10 - corregido'!H123,1)-ROUND('DB10 - publicado'!H123,1))</f>
        <v>0</v>
      </c>
      <c r="I123" s="16">
        <f>IF(AND('DB10 - corregido'!I123="no practice",'DB10 - publicado'!I123="no practice"),0,'DB10 - corregido'!I123-'DB10 - publicado'!I123)</f>
        <v>0</v>
      </c>
      <c r="J123" s="2">
        <f>IF(AND('DB10 - corregido'!J123="no practice",'DB10 - publicado'!J123="no practice"),0,'DB10 - corregido'!J123-'DB10 - publicado'!J123)</f>
        <v>0</v>
      </c>
      <c r="K123" s="2">
        <f>IF(AND('DB10 - corregido'!K123="no practice",'DB10 - publicado'!K123="no practice"),0,ROUND('DB10 - corregido'!K123,1)-ROUND('DB10 - publicado'!K123,1))</f>
        <v>0</v>
      </c>
      <c r="L123" s="16">
        <f>+'DB10 - corregido'!L123-'DB10 - publicado'!L123</f>
        <v>0</v>
      </c>
      <c r="M123" s="2">
        <f>+'DB10 - corregido'!M123-'DB10 - publicado'!M123</f>
        <v>0</v>
      </c>
      <c r="N123" s="2">
        <f>+'DB10 - corregido'!N123-'DB10 - publicado'!N123</f>
        <v>0</v>
      </c>
      <c r="O123" s="2">
        <f>+'DB10 - corregido'!O123-'DB10 - publicado'!O123</f>
        <v>0</v>
      </c>
      <c r="P123" s="2">
        <f>+'DB10 - corregido'!P123-'DB10 - publicado'!P123</f>
        <v>0</v>
      </c>
      <c r="Q123" s="16">
        <f>+'DB10 - corregido'!Q123-'DB10 - publicado'!Q123</f>
        <v>0</v>
      </c>
      <c r="R123" s="2">
        <f>+'DB10 - corregido'!R123-'DB10 - publicado'!R123</f>
        <v>0</v>
      </c>
      <c r="S123" s="2">
        <f>+'DB10 - corregido'!S123-'DB10 - publicado'!S123</f>
        <v>0</v>
      </c>
      <c r="T123" s="2">
        <f>+'DB10 - corregido'!T123-'DB10 - publicado'!T123</f>
        <v>0</v>
      </c>
      <c r="U123" s="16">
        <f>+'DB10 - corregido'!U123-'DB10 - publicado'!U123</f>
        <v>0</v>
      </c>
      <c r="V123" s="2">
        <f>+'DB10 - corregido'!V123-'DB10 - publicado'!V123</f>
        <v>0</v>
      </c>
      <c r="W123" s="2">
        <f>+ROUND('DB10 - corregido'!W123,1)-ROUND('DB10 - publicado'!W123,1)</f>
        <v>0</v>
      </c>
      <c r="X123" s="16">
        <f>+'DB10 - corregido'!X123-'DB10 - publicado'!X123</f>
        <v>0</v>
      </c>
      <c r="Y123" s="2">
        <f>+'DB10 - corregido'!Y123-'DB10 - publicado'!Y123</f>
        <v>0</v>
      </c>
      <c r="Z123" s="2">
        <f>+'DB10 - corregido'!Z123-'DB10 - publicado'!Z123</f>
        <v>0</v>
      </c>
      <c r="AA123" s="2">
        <f>+'DB10 - corregido'!AA123-'DB10 - publicado'!AA123</f>
        <v>0</v>
      </c>
      <c r="AB123" s="2">
        <f>+'DB10 - corregido'!AB123-'DB10 - publicado'!AB123</f>
        <v>0</v>
      </c>
      <c r="AC123" s="2">
        <f>+'DB10 - corregido'!AC123-'DB10 - publicado'!AC123</f>
        <v>0</v>
      </c>
      <c r="AD123" s="16">
        <f>+'DB10 - corregido'!AD123-'DB10 - publicado'!AD123</f>
        <v>0</v>
      </c>
      <c r="AE123" s="2">
        <f>+'DB10 - corregido'!AE123-'DB10 - publicado'!AE123</f>
        <v>0</v>
      </c>
      <c r="AF123" s="2">
        <f>+'DB10 - corregido'!AF123-'DB10 - publicado'!AF123</f>
        <v>0</v>
      </c>
      <c r="AG123" s="17">
        <f>IF(AND('DB10 - corregido'!AG123="no practice",'DB10 - publicado'!AG123="no practice"),0,'DB10 - corregido'!AG123-'DB10 - publicado'!AG123)</f>
        <v>0</v>
      </c>
      <c r="AH123" s="14">
        <f>IF(AND('DB10 - corregido'!AH123="no practice",'DB10 - publicado'!AH123="no practice"),0,'DB10 - corregido'!AH123-'DB10 - publicado'!AH123)</f>
        <v>0</v>
      </c>
      <c r="AI123" s="18">
        <f>+'DB10 - corregido'!AI123-'DB10 - publicado'!AI123</f>
        <v>0</v>
      </c>
      <c r="AK123" s="8">
        <v>0</v>
      </c>
    </row>
    <row r="124" spans="1:37" s="8" customFormat="1" ht="15">
      <c r="A124" s="61" t="s">
        <v>149</v>
      </c>
      <c r="B124" s="15">
        <f>+'DB10 - corregido'!B124-'DB10 - publicado'!B124</f>
        <v>0</v>
      </c>
      <c r="C124" s="15">
        <f>+'DB10 - corregido'!C124-'DB10 - publicado'!C124</f>
        <v>0</v>
      </c>
      <c r="D124" s="15">
        <f>+ROUND('DB10 - corregido'!D124,1)-ROUND('DB10 - publicado'!D124,1)</f>
        <v>0</v>
      </c>
      <c r="E124" s="15">
        <f>+ROUND('DB10 - corregido'!E124,1)-ROUND('DB10 - publicado'!E124,1)</f>
        <v>0</v>
      </c>
      <c r="F124" s="16">
        <f>IF(AND('DB10 - corregido'!F124="no practice",'DB10 - publicado'!F124="no practice"),0,'DB10 - corregido'!F124-'DB10 - publicado'!F124)</f>
        <v>-1</v>
      </c>
      <c r="G124" s="2">
        <f>IF(AND('DB10 - corregido'!G124="no practice",'DB10 - publicado'!G124="no practice"),0,'DB10 - corregido'!G124-'DB10 - publicado'!G124)</f>
        <v>-56</v>
      </c>
      <c r="H124" s="2">
        <f>IF(AND('DB10 - corregido'!H124="no practice",'DB10 - publicado'!H124="no practice"),0,ROUND('DB10 - corregido'!H124,1)-ROUND('DB10 - publicado'!H124,1))</f>
        <v>-327.09999999999997</v>
      </c>
      <c r="I124" s="16">
        <f>IF(AND('DB10 - corregido'!I124="no practice",'DB10 - publicado'!I124="no practice"),0,'DB10 - corregido'!I124-'DB10 - publicado'!I124)</f>
        <v>0</v>
      </c>
      <c r="J124" s="2">
        <f>IF(AND('DB10 - corregido'!J124="no practice",'DB10 - publicado'!J124="no practice"),0,'DB10 - corregido'!J124-'DB10 - publicado'!J124)</f>
        <v>0</v>
      </c>
      <c r="K124" s="2">
        <f>IF(AND('DB10 - corregido'!K124="no practice",'DB10 - publicado'!K124="no practice"),0,ROUND('DB10 - corregido'!K124,1)-ROUND('DB10 - publicado'!K124,1))</f>
        <v>0</v>
      </c>
      <c r="L124" s="16">
        <f>+'DB10 - corregido'!L124-'DB10 - publicado'!L124</f>
        <v>0</v>
      </c>
      <c r="M124" s="2">
        <f>+'DB10 - corregido'!M124-'DB10 - publicado'!M124</f>
        <v>0</v>
      </c>
      <c r="N124" s="2">
        <f>+'DB10 - corregido'!N124-'DB10 - publicado'!N124</f>
        <v>0</v>
      </c>
      <c r="O124" s="2">
        <f>+'DB10 - corregido'!O124-'DB10 - publicado'!O124</f>
        <v>0</v>
      </c>
      <c r="P124" s="2">
        <f>+'DB10 - corregido'!P124-'DB10 - publicado'!P124</f>
        <v>0</v>
      </c>
      <c r="Q124" s="16">
        <f>+'DB10 - corregido'!Q124-'DB10 - publicado'!Q124</f>
        <v>0</v>
      </c>
      <c r="R124" s="2">
        <f>+'DB10 - corregido'!R124-'DB10 - publicado'!R124</f>
        <v>0</v>
      </c>
      <c r="S124" s="2">
        <f>+'DB10 - corregido'!S124-'DB10 - publicado'!S124</f>
        <v>0</v>
      </c>
      <c r="T124" s="2">
        <f>+'DB10 - corregido'!T124-'DB10 - publicado'!T124</f>
        <v>0</v>
      </c>
      <c r="U124" s="16">
        <f>+'DB10 - corregido'!U124-'DB10 - publicado'!U124</f>
        <v>0</v>
      </c>
      <c r="V124" s="2">
        <f>+'DB10 - corregido'!V124-'DB10 - publicado'!V124</f>
        <v>0</v>
      </c>
      <c r="W124" s="2">
        <f>+ROUND('DB10 - corregido'!W124,1)-ROUND('DB10 - publicado'!W124,1)</f>
        <v>0</v>
      </c>
      <c r="X124" s="16">
        <f>+'DB10 - corregido'!X124-'DB10 - publicado'!X124</f>
        <v>-1</v>
      </c>
      <c r="Y124" s="2">
        <f>+'DB10 - corregido'!Y124-'DB10 - publicado'!Y124</f>
        <v>-4</v>
      </c>
      <c r="Z124" s="2">
        <f>+'DB10 - corregido'!Z124-'DB10 - publicado'!Z124</f>
        <v>0</v>
      </c>
      <c r="AA124" s="2">
        <f>+'DB10 - corregido'!AA124-'DB10 - publicado'!AA124</f>
        <v>-1</v>
      </c>
      <c r="AB124" s="2">
        <f>+'DB10 - corregido'!AB124-'DB10 - publicado'!AB124</f>
        <v>-3</v>
      </c>
      <c r="AC124" s="2">
        <f>+'DB10 - corregido'!AC124-'DB10 - publicado'!AC124</f>
        <v>-177</v>
      </c>
      <c r="AD124" s="16">
        <f>+'DB10 - corregido'!AD124-'DB10 - publicado'!AD124</f>
        <v>0</v>
      </c>
      <c r="AE124" s="2">
        <f>+'DB10 - corregido'!AE124-'DB10 - publicado'!AE124</f>
        <v>0</v>
      </c>
      <c r="AF124" s="2">
        <f>+'DB10 - corregido'!AF124-'DB10 - publicado'!AF124</f>
        <v>0</v>
      </c>
      <c r="AG124" s="17">
        <f>IF(AND('DB10 - corregido'!AG124="no practice",'DB10 - publicado'!AG124="no practice"),0,'DB10 - corregido'!AG124-'DB10 - publicado'!AG124)</f>
        <v>0</v>
      </c>
      <c r="AH124" s="14">
        <f>IF(AND('DB10 - corregido'!AH124="no practice",'DB10 - publicado'!AH124="no practice"),0,'DB10 - corregido'!AH124-'DB10 - publicado'!AH124)</f>
        <v>0</v>
      </c>
      <c r="AI124" s="18">
        <f>+'DB10 - corregido'!AI124-'DB10 - publicado'!AI124</f>
        <v>0</v>
      </c>
      <c r="AK124" s="8">
        <v>0</v>
      </c>
    </row>
    <row r="125" spans="1:37" s="8" customFormat="1" ht="15">
      <c r="A125" s="61" t="s">
        <v>150</v>
      </c>
      <c r="B125" s="15">
        <f>+'DB10 - corregido'!B125-'DB10 - publicado'!B125</f>
        <v>0</v>
      </c>
      <c r="C125" s="15">
        <f>+'DB10 - corregido'!C125-'DB10 - publicado'!C125</f>
        <v>1</v>
      </c>
      <c r="D125" s="15">
        <f>+ROUND('DB10 - corregido'!D125,1)-ROUND('DB10 - publicado'!D125,1)</f>
        <v>0</v>
      </c>
      <c r="E125" s="15">
        <f>+ROUND('DB10 - corregido'!E125,1)-ROUND('DB10 - publicado'!E125,1)</f>
        <v>0</v>
      </c>
      <c r="F125" s="16">
        <f>IF(AND('DB10 - corregido'!F125="no practice",'DB10 - publicado'!F125="no practice"),0,'DB10 - corregido'!F125-'DB10 - publicado'!F125)</f>
        <v>0</v>
      </c>
      <c r="G125" s="2">
        <f>IF(AND('DB10 - corregido'!G125="no practice",'DB10 - publicado'!G125="no practice"),0,'DB10 - corregido'!G125-'DB10 - publicado'!G125)</f>
        <v>0</v>
      </c>
      <c r="H125" s="2">
        <f>IF(AND('DB10 - corregido'!H125="no practice",'DB10 - publicado'!H125="no practice"),0,ROUND('DB10 - corregido'!H125,1)-ROUND('DB10 - publicado'!H125,1))</f>
        <v>0</v>
      </c>
      <c r="I125" s="16">
        <f>IF(AND('DB10 - corregido'!I125="no practice",'DB10 - publicado'!I125="no practice"),0,'DB10 - corregido'!I125-'DB10 - publicado'!I125)</f>
        <v>0</v>
      </c>
      <c r="J125" s="2">
        <f>IF(AND('DB10 - corregido'!J125="no practice",'DB10 - publicado'!J125="no practice"),0,'DB10 - corregido'!J125-'DB10 - publicado'!J125)</f>
        <v>0</v>
      </c>
      <c r="K125" s="2">
        <f>IF(AND('DB10 - corregido'!K125="no practice",'DB10 - publicado'!K125="no practice"),0,ROUND('DB10 - corregido'!K125,1)-ROUND('DB10 - publicado'!K125,1))</f>
        <v>0</v>
      </c>
      <c r="L125" s="16">
        <f>+'DB10 - corregido'!L125-'DB10 - publicado'!L125</f>
        <v>0</v>
      </c>
      <c r="M125" s="2">
        <f>+'DB10 - corregido'!M125-'DB10 - publicado'!M125</f>
        <v>0</v>
      </c>
      <c r="N125" s="2">
        <f>+'DB10 - corregido'!N125-'DB10 - publicado'!N125</f>
        <v>0</v>
      </c>
      <c r="O125" s="2">
        <f>+'DB10 - corregido'!O125-'DB10 - publicado'!O125</f>
        <v>0</v>
      </c>
      <c r="P125" s="2">
        <f>+'DB10 - corregido'!P125-'DB10 - publicado'!P125</f>
        <v>0</v>
      </c>
      <c r="Q125" s="16">
        <f>+'DB10 - corregido'!Q125-'DB10 - publicado'!Q125</f>
        <v>0</v>
      </c>
      <c r="R125" s="2">
        <f>+'DB10 - corregido'!R125-'DB10 - publicado'!R125</f>
        <v>0</v>
      </c>
      <c r="S125" s="2">
        <f>+'DB10 - corregido'!S125-'DB10 - publicado'!S125</f>
        <v>0</v>
      </c>
      <c r="T125" s="2">
        <f>+'DB10 - corregido'!T125-'DB10 - publicado'!T125</f>
        <v>0</v>
      </c>
      <c r="U125" s="16">
        <f>+'DB10 - corregido'!U125-'DB10 - publicado'!U125</f>
        <v>0</v>
      </c>
      <c r="V125" s="2">
        <f>+'DB10 - corregido'!V125-'DB10 - publicado'!V125</f>
        <v>0</v>
      </c>
      <c r="W125" s="2">
        <f>+ROUND('DB10 - corregido'!W125,1)-ROUND('DB10 - publicado'!W125,1)</f>
        <v>0</v>
      </c>
      <c r="X125" s="16">
        <f>+'DB10 - corregido'!X125-'DB10 - publicado'!X125</f>
        <v>0</v>
      </c>
      <c r="Y125" s="2">
        <f>+'DB10 - corregido'!Y125-'DB10 - publicado'!Y125</f>
        <v>0</v>
      </c>
      <c r="Z125" s="2">
        <f>+'DB10 - corregido'!Z125-'DB10 - publicado'!Z125</f>
        <v>0</v>
      </c>
      <c r="AA125" s="2">
        <f>+'DB10 - corregido'!AA125-'DB10 - publicado'!AA125</f>
        <v>0</v>
      </c>
      <c r="AB125" s="2">
        <f>+'DB10 - corregido'!AB125-'DB10 - publicado'!AB125</f>
        <v>0</v>
      </c>
      <c r="AC125" s="2">
        <f>+'DB10 - corregido'!AC125-'DB10 - publicado'!AC125</f>
        <v>0</v>
      </c>
      <c r="AD125" s="16">
        <f>+'DB10 - corregido'!AD125-'DB10 - publicado'!AD125</f>
        <v>0</v>
      </c>
      <c r="AE125" s="2">
        <f>+'DB10 - corregido'!AE125-'DB10 - publicado'!AE125</f>
        <v>0</v>
      </c>
      <c r="AF125" s="2">
        <f>+'DB10 - corregido'!AF125-'DB10 - publicado'!AF125</f>
        <v>0</v>
      </c>
      <c r="AG125" s="17">
        <f>IF(AND('DB10 - corregido'!AG125="no practice",'DB10 - publicado'!AG125="no practice"),0,'DB10 - corregido'!AG125-'DB10 - publicado'!AG125)</f>
        <v>0</v>
      </c>
      <c r="AH125" s="14">
        <f>IF(AND('DB10 - corregido'!AH125="no practice",'DB10 - publicado'!AH125="no practice"),0,'DB10 - corregido'!AH125-'DB10 - publicado'!AH125)</f>
        <v>0</v>
      </c>
      <c r="AI125" s="18">
        <f>+'DB10 - corregido'!AI125-'DB10 - publicado'!AI125</f>
        <v>0</v>
      </c>
      <c r="AK125" s="8">
        <v>0</v>
      </c>
    </row>
    <row r="126" spans="1:37" s="8" customFormat="1" ht="15">
      <c r="A126" s="61" t="s">
        <v>63</v>
      </c>
      <c r="B126" s="15">
        <f>+'DB10 - corregido'!B126-'DB10 - publicado'!B126</f>
        <v>0</v>
      </c>
      <c r="C126" s="15">
        <f>+'DB10 - corregido'!C126-'DB10 - publicado'!C126</f>
        <v>0</v>
      </c>
      <c r="D126" s="15">
        <f>+ROUND('DB10 - corregido'!D126,1)-ROUND('DB10 - publicado'!D126,1)</f>
        <v>0</v>
      </c>
      <c r="E126" s="15">
        <f>+ROUND('DB10 - corregido'!E126,1)-ROUND('DB10 - publicado'!E126,1)</f>
        <v>0</v>
      </c>
      <c r="F126" s="16">
        <f>IF(AND('DB10 - corregido'!F126="no practice",'DB10 - publicado'!F126="no practice"),0,'DB10 - corregido'!F126-'DB10 - publicado'!F126)</f>
        <v>0</v>
      </c>
      <c r="G126" s="2">
        <f>IF(AND('DB10 - corregido'!G126="no practice",'DB10 - publicado'!G126="no practice"),0,'DB10 - corregido'!G126-'DB10 - publicado'!G126)</f>
        <v>0</v>
      </c>
      <c r="H126" s="2">
        <f>IF(AND('DB10 - corregido'!H126="no practice",'DB10 - publicado'!H126="no practice"),0,ROUND('DB10 - corregido'!H126,1)-ROUND('DB10 - publicado'!H126,1))</f>
        <v>0</v>
      </c>
      <c r="I126" s="16">
        <f>IF(AND('DB10 - corregido'!I126="no practice",'DB10 - publicado'!I126="no practice"),0,'DB10 - corregido'!I126-'DB10 - publicado'!I126)</f>
        <v>0</v>
      </c>
      <c r="J126" s="2">
        <f>IF(AND('DB10 - corregido'!J126="no practice",'DB10 - publicado'!J126="no practice"),0,'DB10 - corregido'!J126-'DB10 - publicado'!J126)</f>
        <v>0</v>
      </c>
      <c r="K126" s="2">
        <f>IF(AND('DB10 - corregido'!K126="no practice",'DB10 - publicado'!K126="no practice"),0,ROUND('DB10 - corregido'!K126,1)-ROUND('DB10 - publicado'!K126,1))</f>
        <v>0</v>
      </c>
      <c r="L126" s="16">
        <f>+'DB10 - corregido'!L126-'DB10 - publicado'!L126</f>
        <v>0</v>
      </c>
      <c r="M126" s="2">
        <f>+'DB10 - corregido'!M126-'DB10 - publicado'!M126</f>
        <v>0</v>
      </c>
      <c r="N126" s="2">
        <f>+'DB10 - corregido'!N126-'DB10 - publicado'!N126</f>
        <v>0</v>
      </c>
      <c r="O126" s="2">
        <f>+'DB10 - corregido'!O126-'DB10 - publicado'!O126</f>
        <v>0</v>
      </c>
      <c r="P126" s="2">
        <f>+'DB10 - corregido'!P126-'DB10 - publicado'!P126</f>
        <v>0</v>
      </c>
      <c r="Q126" s="16">
        <f>+'DB10 - corregido'!Q126-'DB10 - publicado'!Q126</f>
        <v>0</v>
      </c>
      <c r="R126" s="2">
        <f>+'DB10 - corregido'!R126-'DB10 - publicado'!R126</f>
        <v>0</v>
      </c>
      <c r="S126" s="2">
        <f>+'DB10 - corregido'!S126-'DB10 - publicado'!S126</f>
        <v>0</v>
      </c>
      <c r="T126" s="2">
        <f>+'DB10 - corregido'!T126-'DB10 - publicado'!T126</f>
        <v>0</v>
      </c>
      <c r="U126" s="16">
        <f>+'DB10 - corregido'!U126-'DB10 - publicado'!U126</f>
        <v>0</v>
      </c>
      <c r="V126" s="2">
        <f>+'DB10 - corregido'!V126-'DB10 - publicado'!V126</f>
        <v>0</v>
      </c>
      <c r="W126" s="2">
        <f>+ROUND('DB10 - corregido'!W126,1)-ROUND('DB10 - publicado'!W126,1)</f>
        <v>0</v>
      </c>
      <c r="X126" s="16">
        <f>+'DB10 - corregido'!X126-'DB10 - publicado'!X126</f>
        <v>0</v>
      </c>
      <c r="Y126" s="2">
        <f>+'DB10 - corregido'!Y126-'DB10 - publicado'!Y126</f>
        <v>0</v>
      </c>
      <c r="Z126" s="2">
        <f>+'DB10 - corregido'!Z126-'DB10 - publicado'!Z126</f>
        <v>0</v>
      </c>
      <c r="AA126" s="2">
        <f>+'DB10 - corregido'!AA126-'DB10 - publicado'!AA126</f>
        <v>0</v>
      </c>
      <c r="AB126" s="2">
        <f>+'DB10 - corregido'!AB126-'DB10 - publicado'!AB126</f>
        <v>0</v>
      </c>
      <c r="AC126" s="2">
        <f>+'DB10 - corregido'!AC126-'DB10 - publicado'!AC126</f>
        <v>0</v>
      </c>
      <c r="AD126" s="16">
        <f>+'DB10 - corregido'!AD126-'DB10 - publicado'!AD126</f>
        <v>0</v>
      </c>
      <c r="AE126" s="2">
        <f>+'DB10 - corregido'!AE126-'DB10 - publicado'!AE126</f>
        <v>0</v>
      </c>
      <c r="AF126" s="2">
        <f>+'DB10 - corregido'!AF126-'DB10 - publicado'!AF126</f>
        <v>0</v>
      </c>
      <c r="AG126" s="17">
        <f>IF(AND('DB10 - corregido'!AG126="no practice",'DB10 - publicado'!AG126="no practice"),0,'DB10 - corregido'!AG126-'DB10 - publicado'!AG126)</f>
        <v>0</v>
      </c>
      <c r="AH126" s="14">
        <f>IF(AND('DB10 - corregido'!AH126="no practice",'DB10 - publicado'!AH126="no practice"),0,'DB10 - corregido'!AH126-'DB10 - publicado'!AH126)</f>
        <v>0</v>
      </c>
      <c r="AI126" s="18">
        <f>+'DB10 - corregido'!AI126-'DB10 - publicado'!AI126</f>
        <v>0</v>
      </c>
      <c r="AK126" s="8">
        <v>0</v>
      </c>
    </row>
    <row r="127" spans="1:37" s="8" customFormat="1" ht="15">
      <c r="A127" s="61" t="s">
        <v>151</v>
      </c>
      <c r="B127" s="15">
        <f>+'DB10 - corregido'!B127-'DB10 - publicado'!B127</f>
        <v>0</v>
      </c>
      <c r="C127" s="15">
        <f>+'DB10 - corregido'!C127-'DB10 - publicado'!C127</f>
        <v>0</v>
      </c>
      <c r="D127" s="15">
        <f>+ROUND('DB10 - corregido'!D127,1)-ROUND('DB10 - publicado'!D127,1)</f>
        <v>0</v>
      </c>
      <c r="E127" s="15">
        <f>+ROUND('DB10 - corregido'!E127,1)-ROUND('DB10 - publicado'!E127,1)</f>
        <v>0</v>
      </c>
      <c r="F127" s="16">
        <f>IF(AND('DB10 - corregido'!F127="no practice",'DB10 - publicado'!F127="no practice"),0,'DB10 - corregido'!F127-'DB10 - publicado'!F127)</f>
        <v>0</v>
      </c>
      <c r="G127" s="2">
        <f>IF(AND('DB10 - corregido'!G127="no practice",'DB10 - publicado'!G127="no practice"),0,'DB10 - corregido'!G127-'DB10 - publicado'!G127)</f>
        <v>0</v>
      </c>
      <c r="H127" s="2">
        <f>IF(AND('DB10 - corregido'!H127="no practice",'DB10 - publicado'!H127="no practice"),0,ROUND('DB10 - corregido'!H127,1)-ROUND('DB10 - publicado'!H127,1))</f>
        <v>0</v>
      </c>
      <c r="I127" s="16">
        <f>IF(AND('DB10 - corregido'!I127="no practice",'DB10 - publicado'!I127="no practice"),0,'DB10 - corregido'!I127-'DB10 - publicado'!I127)</f>
        <v>1</v>
      </c>
      <c r="J127" s="2">
        <f>IF(AND('DB10 - corregido'!J127="no practice",'DB10 - publicado'!J127="no practice"),0,'DB10 - corregido'!J127-'DB10 - publicado'!J127)</f>
        <v>0</v>
      </c>
      <c r="K127" s="2">
        <f>IF(AND('DB10 - corregido'!K127="no practice",'DB10 - publicado'!K127="no practice"),0,ROUND('DB10 - corregido'!K127,1)-ROUND('DB10 - publicado'!K127,1))</f>
        <v>0</v>
      </c>
      <c r="L127" s="16">
        <f>+'DB10 - corregido'!L127-'DB10 - publicado'!L127</f>
        <v>0</v>
      </c>
      <c r="M127" s="2">
        <f>+'DB10 - corregido'!M127-'DB10 - publicado'!M127</f>
        <v>0</v>
      </c>
      <c r="N127" s="2">
        <f>+'DB10 - corregido'!N127-'DB10 - publicado'!N127</f>
        <v>0</v>
      </c>
      <c r="O127" s="2">
        <f>+'DB10 - corregido'!O127-'DB10 - publicado'!O127</f>
        <v>0</v>
      </c>
      <c r="P127" s="2">
        <f>+'DB10 - corregido'!P127-'DB10 - publicado'!P127</f>
        <v>0</v>
      </c>
      <c r="Q127" s="16">
        <f>+'DB10 - corregido'!Q127-'DB10 - publicado'!Q127</f>
        <v>0</v>
      </c>
      <c r="R127" s="2">
        <f>+'DB10 - corregido'!R127-'DB10 - publicado'!R127</f>
        <v>0</v>
      </c>
      <c r="S127" s="2">
        <f>+'DB10 - corregido'!S127-'DB10 - publicado'!S127</f>
        <v>0</v>
      </c>
      <c r="T127" s="2">
        <f>+'DB10 - corregido'!T127-'DB10 - publicado'!T127</f>
        <v>0</v>
      </c>
      <c r="U127" s="16">
        <f>+'DB10 - corregido'!U127-'DB10 - publicado'!U127</f>
        <v>3</v>
      </c>
      <c r="V127" s="2">
        <f>+'DB10 - corregido'!V127-'DB10 - publicado'!V127</f>
        <v>0</v>
      </c>
      <c r="W127" s="2">
        <f>+ROUND('DB10 - corregido'!W127,1)-ROUND('DB10 - publicado'!W127,1)</f>
        <v>0</v>
      </c>
      <c r="X127" s="16">
        <f>+'DB10 - corregido'!X127-'DB10 - publicado'!X127</f>
        <v>0</v>
      </c>
      <c r="Y127" s="2">
        <f>+'DB10 - corregido'!Y127-'DB10 - publicado'!Y127</f>
        <v>0</v>
      </c>
      <c r="Z127" s="2">
        <f>+'DB10 - corregido'!Z127-'DB10 - publicado'!Z127</f>
        <v>0</v>
      </c>
      <c r="AA127" s="2">
        <f>+'DB10 - corregido'!AA127-'DB10 - publicado'!AA127</f>
        <v>0</v>
      </c>
      <c r="AB127" s="2">
        <f>+'DB10 - corregido'!AB127-'DB10 - publicado'!AB127</f>
        <v>0</v>
      </c>
      <c r="AC127" s="2">
        <f>+'DB10 - corregido'!AC127-'DB10 - publicado'!AC127</f>
        <v>0</v>
      </c>
      <c r="AD127" s="16">
        <f>+'DB10 - corregido'!AD127-'DB10 - publicado'!AD127</f>
        <v>0</v>
      </c>
      <c r="AE127" s="2">
        <f>+'DB10 - corregido'!AE127-'DB10 - publicado'!AE127</f>
        <v>0</v>
      </c>
      <c r="AF127" s="2">
        <f>+'DB10 - corregido'!AF127-'DB10 - publicado'!AF127</f>
        <v>0</v>
      </c>
      <c r="AG127" s="17">
        <f>IF(AND('DB10 - corregido'!AG127="no practice",'DB10 - publicado'!AG127="no practice"),0,'DB10 - corregido'!AG127-'DB10 - publicado'!AG127)</f>
        <v>0</v>
      </c>
      <c r="AH127" s="14">
        <f>IF(AND('DB10 - corregido'!AH127="no practice",'DB10 - publicado'!AH127="no practice"),0,'DB10 - corregido'!AH127-'DB10 - publicado'!AH127)</f>
        <v>0</v>
      </c>
      <c r="AI127" s="18">
        <f>+'DB10 - corregido'!AI127-'DB10 - publicado'!AI127</f>
        <v>0</v>
      </c>
      <c r="AK127" s="8">
        <v>0</v>
      </c>
    </row>
    <row r="128" spans="1:37" s="8" customFormat="1" ht="15">
      <c r="A128" s="61" t="s">
        <v>152</v>
      </c>
      <c r="B128" s="15">
        <f>+'DB10 - corregido'!B128-'DB10 - publicado'!B128</f>
        <v>-2</v>
      </c>
      <c r="C128" s="15">
        <f>+'DB10 - corregido'!C128-'DB10 - publicado'!C128</f>
        <v>-5</v>
      </c>
      <c r="D128" s="15">
        <f>+ROUND('DB10 - corregido'!D128,1)-ROUND('DB10 - publicado'!D128,1)</f>
        <v>-1.6000000000000014</v>
      </c>
      <c r="E128" s="15">
        <f>+ROUND('DB10 - corregido'!E128,1)-ROUND('DB10 - publicado'!E128,1)</f>
        <v>0</v>
      </c>
      <c r="F128" s="16">
        <f>IF(AND('DB10 - corregido'!F128="no practice",'DB10 - publicado'!F128="no practice"),0,'DB10 - corregido'!F128-'DB10 - publicado'!F128)</f>
        <v>0</v>
      </c>
      <c r="G128" s="2">
        <f>IF(AND('DB10 - corregido'!G128="no practice",'DB10 - publicado'!G128="no practice"),0,'DB10 - corregido'!G128-'DB10 - publicado'!G128)</f>
        <v>0</v>
      </c>
      <c r="H128" s="2">
        <f>IF(AND('DB10 - corregido'!H128="no practice",'DB10 - publicado'!H128="no practice"),0,ROUND('DB10 - corregido'!H128,1)-ROUND('DB10 - publicado'!H128,1))</f>
        <v>0</v>
      </c>
      <c r="I128" s="16">
        <f>IF(AND('DB10 - corregido'!I128="no practice",'DB10 - publicado'!I128="no practice"),0,'DB10 - corregido'!I128-'DB10 - publicado'!I128)</f>
        <v>0</v>
      </c>
      <c r="J128" s="2">
        <f>IF(AND('DB10 - corregido'!J128="no practice",'DB10 - publicado'!J128="no practice"),0,'DB10 - corregido'!J128-'DB10 - publicado'!J128)</f>
        <v>0</v>
      </c>
      <c r="K128" s="2">
        <f>IF(AND('DB10 - corregido'!K128="no practice",'DB10 - publicado'!K128="no practice"),0,ROUND('DB10 - corregido'!K128,1)-ROUND('DB10 - publicado'!K128,1))</f>
        <v>0</v>
      </c>
      <c r="L128" s="16">
        <f>+'DB10 - corregido'!L128-'DB10 - publicado'!L128</f>
        <v>0</v>
      </c>
      <c r="M128" s="2">
        <f>+'DB10 - corregido'!M128-'DB10 - publicado'!M128</f>
        <v>0</v>
      </c>
      <c r="N128" s="2">
        <f>+'DB10 - corregido'!N128-'DB10 - publicado'!N128</f>
        <v>0</v>
      </c>
      <c r="O128" s="2">
        <f>+'DB10 - corregido'!O128-'DB10 - publicado'!O128</f>
        <v>0</v>
      </c>
      <c r="P128" s="2">
        <f>+'DB10 - corregido'!P128-'DB10 - publicado'!P128</f>
        <v>0</v>
      </c>
      <c r="Q128" s="16">
        <f>+'DB10 - corregido'!Q128-'DB10 - publicado'!Q128</f>
        <v>0</v>
      </c>
      <c r="R128" s="2">
        <f>+'DB10 - corregido'!R128-'DB10 - publicado'!R128</f>
        <v>0</v>
      </c>
      <c r="S128" s="2">
        <f>+'DB10 - corregido'!S128-'DB10 - publicado'!S128</f>
        <v>0</v>
      </c>
      <c r="T128" s="2">
        <f>+'DB10 - corregido'!T128-'DB10 - publicado'!T128</f>
        <v>0</v>
      </c>
      <c r="U128" s="16">
        <f>+'DB10 - corregido'!U128-'DB10 - publicado'!U128</f>
        <v>0</v>
      </c>
      <c r="V128" s="2">
        <f>+'DB10 - corregido'!V128-'DB10 - publicado'!V128</f>
        <v>0</v>
      </c>
      <c r="W128" s="2">
        <f>+ROUND('DB10 - corregido'!W128,1)-ROUND('DB10 - publicado'!W128,1)</f>
        <v>0</v>
      </c>
      <c r="X128" s="16">
        <f>+'DB10 - corregido'!X128-'DB10 - publicado'!X128</f>
        <v>0</v>
      </c>
      <c r="Y128" s="2">
        <f>+'DB10 - corregido'!Y128-'DB10 - publicado'!Y128</f>
        <v>0</v>
      </c>
      <c r="Z128" s="2">
        <f>+'DB10 - corregido'!Z128-'DB10 - publicado'!Z128</f>
        <v>0</v>
      </c>
      <c r="AA128" s="2">
        <f>+'DB10 - corregido'!AA128-'DB10 - publicado'!AA128</f>
        <v>0</v>
      </c>
      <c r="AB128" s="2">
        <f>+'DB10 - corregido'!AB128-'DB10 - publicado'!AB128</f>
        <v>0</v>
      </c>
      <c r="AC128" s="2">
        <f>+'DB10 - corregido'!AC128-'DB10 - publicado'!AC128</f>
        <v>0</v>
      </c>
      <c r="AD128" s="16">
        <f>+'DB10 - corregido'!AD128-'DB10 - publicado'!AD128</f>
        <v>0</v>
      </c>
      <c r="AE128" s="2">
        <f>+'DB10 - corregido'!AE128-'DB10 - publicado'!AE128</f>
        <v>0</v>
      </c>
      <c r="AF128" s="2">
        <f>+'DB10 - corregido'!AF128-'DB10 - publicado'!AF128</f>
        <v>0</v>
      </c>
      <c r="AG128" s="17">
        <f>IF(AND('DB10 - corregido'!AG128="no practice",'DB10 - publicado'!AG128="no practice"),0,'DB10 - corregido'!AG128-'DB10 - publicado'!AG128)</f>
        <v>0</v>
      </c>
      <c r="AH128" s="14">
        <f>IF(AND('DB10 - corregido'!AH128="no practice",'DB10 - publicado'!AH128="no practice"),0,'DB10 - corregido'!AH128-'DB10 - publicado'!AH128)</f>
        <v>0</v>
      </c>
      <c r="AI128" s="18">
        <f>+'DB10 - corregido'!AI128-'DB10 - publicado'!AI128</f>
        <v>0</v>
      </c>
      <c r="AK128" s="8">
        <v>0</v>
      </c>
    </row>
    <row r="129" spans="1:37" s="8" customFormat="1" ht="15">
      <c r="A129" s="61" t="s">
        <v>64</v>
      </c>
      <c r="B129" s="15">
        <f>+'DB10 - corregido'!B129-'DB10 - publicado'!B129</f>
        <v>0</v>
      </c>
      <c r="C129" s="15">
        <f>+'DB10 - corregido'!C129-'DB10 - publicado'!C129</f>
        <v>0</v>
      </c>
      <c r="D129" s="15">
        <f>+ROUND('DB10 - corregido'!D129,1)-ROUND('DB10 - publicado'!D129,1)</f>
        <v>0</v>
      </c>
      <c r="E129" s="15">
        <f>+ROUND('DB10 - corregido'!E129,1)-ROUND('DB10 - publicado'!E129,1)</f>
        <v>0</v>
      </c>
      <c r="F129" s="16">
        <f>IF(AND('DB10 - corregido'!F129="no practice",'DB10 - publicado'!F129="no practice"),0,'DB10 - corregido'!F129-'DB10 - publicado'!F129)</f>
        <v>0</v>
      </c>
      <c r="G129" s="2">
        <f>IF(AND('DB10 - corregido'!G129="no practice",'DB10 - publicado'!G129="no practice"),0,'DB10 - corregido'!G129-'DB10 - publicado'!G129)</f>
        <v>0</v>
      </c>
      <c r="H129" s="2">
        <f>IF(AND('DB10 - corregido'!H129="no practice",'DB10 - publicado'!H129="no practice"),0,ROUND('DB10 - corregido'!H129,1)-ROUND('DB10 - publicado'!H129,1))</f>
        <v>0</v>
      </c>
      <c r="I129" s="16">
        <f>IF(AND('DB10 - corregido'!I129="no practice",'DB10 - publicado'!I129="no practice"),0,'DB10 - corregido'!I129-'DB10 - publicado'!I129)</f>
        <v>0</v>
      </c>
      <c r="J129" s="2">
        <f>IF(AND('DB10 - corregido'!J129="no practice",'DB10 - publicado'!J129="no practice"),0,'DB10 - corregido'!J129-'DB10 - publicado'!J129)</f>
        <v>0</v>
      </c>
      <c r="K129" s="2">
        <f>IF(AND('DB10 - corregido'!K129="no practice",'DB10 - publicado'!K129="no practice"),0,ROUND('DB10 - corregido'!K129,1)-ROUND('DB10 - publicado'!K129,1))</f>
        <v>-1.6</v>
      </c>
      <c r="L129" s="16">
        <f>+'DB10 - corregido'!L129-'DB10 - publicado'!L129</f>
        <v>0</v>
      </c>
      <c r="M129" s="2">
        <f>+'DB10 - corregido'!M129-'DB10 - publicado'!M129</f>
        <v>0</v>
      </c>
      <c r="N129" s="2">
        <f>+'DB10 - corregido'!N129-'DB10 - publicado'!N129</f>
        <v>0</v>
      </c>
      <c r="O129" s="2">
        <f>+'DB10 - corregido'!O129-'DB10 - publicado'!O129</f>
        <v>0</v>
      </c>
      <c r="P129" s="2">
        <f>+'DB10 - corregido'!P129-'DB10 - publicado'!P129</f>
        <v>0</v>
      </c>
      <c r="Q129" s="16">
        <f>+'DB10 - corregido'!Q129-'DB10 - publicado'!Q129</f>
        <v>0</v>
      </c>
      <c r="R129" s="2">
        <f>+'DB10 - corregido'!R129-'DB10 - publicado'!R129</f>
        <v>0</v>
      </c>
      <c r="S129" s="2">
        <f>+'DB10 - corregido'!S129-'DB10 - publicado'!S129</f>
        <v>0</v>
      </c>
      <c r="T129" s="2">
        <f>+'DB10 - corregido'!T129-'DB10 - publicado'!T129</f>
        <v>0</v>
      </c>
      <c r="U129" s="16">
        <f>+'DB10 - corregido'!U129-'DB10 - publicado'!U129</f>
        <v>0</v>
      </c>
      <c r="V129" s="2">
        <f>+'DB10 - corregido'!V129-'DB10 - publicado'!V129</f>
        <v>0</v>
      </c>
      <c r="W129" s="2">
        <f>+ROUND('DB10 - corregido'!W129,1)-ROUND('DB10 - publicado'!W129,1)</f>
        <v>0</v>
      </c>
      <c r="X129" s="16">
        <f>+'DB10 - corregido'!X129-'DB10 - publicado'!X129</f>
        <v>0</v>
      </c>
      <c r="Y129" s="2">
        <f>+'DB10 - corregido'!Y129-'DB10 - publicado'!Y129</f>
        <v>0</v>
      </c>
      <c r="Z129" s="2">
        <f>+'DB10 - corregido'!Z129-'DB10 - publicado'!Z129</f>
        <v>0</v>
      </c>
      <c r="AA129" s="2">
        <f>+'DB10 - corregido'!AA129-'DB10 - publicado'!AA129</f>
        <v>0</v>
      </c>
      <c r="AB129" s="2">
        <f>+'DB10 - corregido'!AB129-'DB10 - publicado'!AB129</f>
        <v>0</v>
      </c>
      <c r="AC129" s="2">
        <f>+'DB10 - corregido'!AC129-'DB10 - publicado'!AC129</f>
        <v>0</v>
      </c>
      <c r="AD129" s="16">
        <f>+'DB10 - corregido'!AD129-'DB10 - publicado'!AD129</f>
        <v>0</v>
      </c>
      <c r="AE129" s="2">
        <f>+'DB10 - corregido'!AE129-'DB10 - publicado'!AE129</f>
        <v>0</v>
      </c>
      <c r="AF129" s="2">
        <f>+'DB10 - corregido'!AF129-'DB10 - publicado'!AF129</f>
        <v>0</v>
      </c>
      <c r="AG129" s="17">
        <f>IF(AND('DB10 - corregido'!AG129="no practice",'DB10 - publicado'!AG129="no practice"),0,'DB10 - corregido'!AG129-'DB10 - publicado'!AG129)</f>
        <v>0</v>
      </c>
      <c r="AH129" s="14">
        <f>IF(AND('DB10 - corregido'!AH129="no practice",'DB10 - publicado'!AH129="no practice"),0,'DB10 - corregido'!AH129-'DB10 - publicado'!AH129)</f>
        <v>0</v>
      </c>
      <c r="AI129" s="18">
        <f>+'DB10 - corregido'!AI129-'DB10 - publicado'!AI129</f>
        <v>0</v>
      </c>
      <c r="AK129" s="8">
        <v>0</v>
      </c>
    </row>
    <row r="130" spans="1:37" s="8" customFormat="1" ht="15">
      <c r="A130" s="61" t="s">
        <v>153</v>
      </c>
      <c r="B130" s="15">
        <f>+'DB10 - corregido'!B130-'DB10 - publicado'!B130</f>
        <v>0</v>
      </c>
      <c r="C130" s="15">
        <f>+'DB10 - corregido'!C130-'DB10 - publicado'!C130</f>
        <v>0</v>
      </c>
      <c r="D130" s="15">
        <f>+ROUND('DB10 - corregido'!D130,1)-ROUND('DB10 - publicado'!D130,1)</f>
        <v>0</v>
      </c>
      <c r="E130" s="15">
        <f>+ROUND('DB10 - corregido'!E130,1)-ROUND('DB10 - publicado'!E130,1)</f>
        <v>0</v>
      </c>
      <c r="F130" s="16">
        <f>IF(AND('DB10 - corregido'!F130="no practice",'DB10 - publicado'!F130="no practice"),0,'DB10 - corregido'!F130-'DB10 - publicado'!F130)</f>
        <v>-2</v>
      </c>
      <c r="G130" s="2">
        <f>IF(AND('DB10 - corregido'!G130="no practice",'DB10 - publicado'!G130="no practice"),0,'DB10 - corregido'!G130-'DB10 - publicado'!G130)</f>
        <v>-2</v>
      </c>
      <c r="H130" s="2">
        <f>IF(AND('DB10 - corregido'!H130="no practice",'DB10 - publicado'!H130="no practice"),0,ROUND('DB10 - corregido'!H130,1)-ROUND('DB10 - publicado'!H130,1))</f>
        <v>0</v>
      </c>
      <c r="I130" s="16">
        <f>IF(AND('DB10 - corregido'!I130="no practice",'DB10 - publicado'!I130="no practice"),0,'DB10 - corregido'!I130-'DB10 - publicado'!I130)</f>
        <v>0</v>
      </c>
      <c r="J130" s="2">
        <f>IF(AND('DB10 - corregido'!J130="no practice",'DB10 - publicado'!J130="no practice"),0,'DB10 - corregido'!J130-'DB10 - publicado'!J130)</f>
        <v>0</v>
      </c>
      <c r="K130" s="2">
        <f>IF(AND('DB10 - corregido'!K130="no practice",'DB10 - publicado'!K130="no practice"),0,ROUND('DB10 - corregido'!K130,1)-ROUND('DB10 - publicado'!K130,1))</f>
        <v>0</v>
      </c>
      <c r="L130" s="16">
        <f>+'DB10 - corregido'!L130-'DB10 - publicado'!L130</f>
        <v>0</v>
      </c>
      <c r="M130" s="2">
        <f>+'DB10 - corregido'!M130-'DB10 - publicado'!M130</f>
        <v>0</v>
      </c>
      <c r="N130" s="2">
        <f>+'DB10 - corregido'!N130-'DB10 - publicado'!N130</f>
        <v>0</v>
      </c>
      <c r="O130" s="2">
        <f>+'DB10 - corregido'!O130-'DB10 - publicado'!O130</f>
        <v>0</v>
      </c>
      <c r="P130" s="2">
        <f>+'DB10 - corregido'!P130-'DB10 - publicado'!P130</f>
        <v>0</v>
      </c>
      <c r="Q130" s="16">
        <f>+'DB10 - corregido'!Q130-'DB10 - publicado'!Q130</f>
        <v>0</v>
      </c>
      <c r="R130" s="2">
        <f>+'DB10 - corregido'!R130-'DB10 - publicado'!R130</f>
        <v>0</v>
      </c>
      <c r="S130" s="2">
        <f>+'DB10 - corregido'!S130-'DB10 - publicado'!S130</f>
        <v>0</v>
      </c>
      <c r="T130" s="2">
        <f>+'DB10 - corregido'!T130-'DB10 - publicado'!T130</f>
        <v>0</v>
      </c>
      <c r="U130" s="16">
        <f>+'DB10 - corregido'!U130-'DB10 - publicado'!U130</f>
        <v>0</v>
      </c>
      <c r="V130" s="2">
        <f>+'DB10 - corregido'!V130-'DB10 - publicado'!V130</f>
        <v>0</v>
      </c>
      <c r="W130" s="2">
        <f>+ROUND('DB10 - corregido'!W130,1)-ROUND('DB10 - publicado'!W130,1)</f>
        <v>0</v>
      </c>
      <c r="X130" s="16">
        <f>+'DB10 - corregido'!X130-'DB10 - publicado'!X130</f>
        <v>-1</v>
      </c>
      <c r="Y130" s="2">
        <f>+'DB10 - corregido'!Y130-'DB10 - publicado'!Y130</f>
        <v>-2</v>
      </c>
      <c r="Z130" s="2">
        <f>+'DB10 - corregido'!Z130-'DB10 - publicado'!Z130</f>
        <v>-15</v>
      </c>
      <c r="AA130" s="2">
        <f>+'DB10 - corregido'!AA130-'DB10 - publicado'!AA130</f>
        <v>0</v>
      </c>
      <c r="AB130" s="2">
        <f>+'DB10 - corregido'!AB130-'DB10 - publicado'!AB130</f>
        <v>0</v>
      </c>
      <c r="AC130" s="2">
        <f>+'DB10 - corregido'!AC130-'DB10 - publicado'!AC130</f>
        <v>0</v>
      </c>
      <c r="AD130" s="16">
        <f>+'DB10 - corregido'!AD130-'DB10 - publicado'!AD130</f>
        <v>0</v>
      </c>
      <c r="AE130" s="2">
        <f>+'DB10 - corregido'!AE130-'DB10 - publicado'!AE130</f>
        <v>0</v>
      </c>
      <c r="AF130" s="2">
        <f>+'DB10 - corregido'!AF130-'DB10 - publicado'!AF130</f>
        <v>0</v>
      </c>
      <c r="AG130" s="17">
        <f>IF(AND('DB10 - corregido'!AG130="no practice",'DB10 - publicado'!AG130="no practice"),0,'DB10 - corregido'!AG130-'DB10 - publicado'!AG130)</f>
        <v>0</v>
      </c>
      <c r="AH130" s="14">
        <f>IF(AND('DB10 - corregido'!AH130="no practice",'DB10 - publicado'!AH130="no practice"),0,'DB10 - corregido'!AH130-'DB10 - publicado'!AH130)</f>
        <v>0</v>
      </c>
      <c r="AI130" s="18">
        <f>+'DB10 - corregido'!AI130-'DB10 - publicado'!AI130</f>
        <v>0</v>
      </c>
      <c r="AK130" s="8">
        <v>0</v>
      </c>
    </row>
    <row r="131" spans="1:37" s="8" customFormat="1" ht="15">
      <c r="A131" s="61" t="s">
        <v>154</v>
      </c>
      <c r="B131" s="15">
        <f>+'DB10 - corregido'!B131-'DB10 - publicado'!B131</f>
        <v>1</v>
      </c>
      <c r="C131" s="15">
        <f>+'DB10 - corregido'!C131-'DB10 - publicado'!C131</f>
        <v>1</v>
      </c>
      <c r="D131" s="15">
        <f>+ROUND('DB10 - corregido'!D131,1)-ROUND('DB10 - publicado'!D131,1)</f>
        <v>0.5</v>
      </c>
      <c r="E131" s="15">
        <f>+ROUND('DB10 - corregido'!E131,1)-ROUND('DB10 - publicado'!E131,1)</f>
        <v>0</v>
      </c>
      <c r="F131" s="16">
        <f>IF(AND('DB10 - corregido'!F131="no practice",'DB10 - publicado'!F131="no practice"),0,'DB10 - corregido'!F131-'DB10 - publicado'!F131)</f>
        <v>2</v>
      </c>
      <c r="G131" s="2">
        <f>IF(AND('DB10 - corregido'!G131="no practice",'DB10 - publicado'!G131="no practice"),0,'DB10 - corregido'!G131-'DB10 - publicado'!G131)</f>
        <v>1</v>
      </c>
      <c r="H131" s="2">
        <f>IF(AND('DB10 - corregido'!H131="no practice",'DB10 - publicado'!H131="no practice"),0,ROUND('DB10 - corregido'!H131,1)-ROUND('DB10 - publicado'!H131,1))</f>
        <v>11.099999999999994</v>
      </c>
      <c r="I131" s="16">
        <f>IF(AND('DB10 - corregido'!I131="no practice",'DB10 - publicado'!I131="no practice"),0,'DB10 - corregido'!I131-'DB10 - publicado'!I131)</f>
        <v>0</v>
      </c>
      <c r="J131" s="2">
        <f>IF(AND('DB10 - corregido'!J131="no practice",'DB10 - publicado'!J131="no practice"),0,'DB10 - corregido'!J131-'DB10 - publicado'!J131)</f>
        <v>0</v>
      </c>
      <c r="K131" s="2">
        <f>IF(AND('DB10 - corregido'!K131="no practice",'DB10 - publicado'!K131="no practice"),0,ROUND('DB10 - corregido'!K131,1)-ROUND('DB10 - publicado'!K131,1))</f>
        <v>0</v>
      </c>
      <c r="L131" s="16">
        <f>+'DB10 - corregido'!L131-'DB10 - publicado'!L131</f>
        <v>0</v>
      </c>
      <c r="M131" s="2">
        <f>+'DB10 - corregido'!M131-'DB10 - publicado'!M131</f>
        <v>0</v>
      </c>
      <c r="N131" s="2">
        <f>+'DB10 - corregido'!N131-'DB10 - publicado'!N131</f>
        <v>0</v>
      </c>
      <c r="O131" s="2">
        <f>+'DB10 - corregido'!O131-'DB10 - publicado'!O131</f>
        <v>0</v>
      </c>
      <c r="P131" s="2">
        <f>+'DB10 - corregido'!P131-'DB10 - publicado'!P131</f>
        <v>0</v>
      </c>
      <c r="Q131" s="16">
        <f>+'DB10 - corregido'!Q131-'DB10 - publicado'!Q131</f>
        <v>0</v>
      </c>
      <c r="R131" s="2">
        <f>+'DB10 - corregido'!R131-'DB10 - publicado'!R131</f>
        <v>0</v>
      </c>
      <c r="S131" s="2">
        <f>+'DB10 - corregido'!S131-'DB10 - publicado'!S131</f>
        <v>0</v>
      </c>
      <c r="T131" s="2">
        <f>+'DB10 - corregido'!T131-'DB10 - publicado'!T131</f>
        <v>0</v>
      </c>
      <c r="U131" s="16">
        <f>+'DB10 - corregido'!U131-'DB10 - publicado'!U131</f>
        <v>0</v>
      </c>
      <c r="V131" s="2">
        <f>+'DB10 - corregido'!V131-'DB10 - publicado'!V131</f>
        <v>0</v>
      </c>
      <c r="W131" s="2">
        <f>+ROUND('DB10 - corregido'!W131,1)-ROUND('DB10 - publicado'!W131,1)</f>
        <v>0</v>
      </c>
      <c r="X131" s="16">
        <f>+'DB10 - corregido'!X131-'DB10 - publicado'!X131</f>
        <v>0</v>
      </c>
      <c r="Y131" s="2">
        <f>+'DB10 - corregido'!Y131-'DB10 - publicado'!Y131</f>
        <v>0</v>
      </c>
      <c r="Z131" s="2">
        <f>+'DB10 - corregido'!Z131-'DB10 - publicado'!Z131</f>
        <v>0</v>
      </c>
      <c r="AA131" s="2">
        <f>+'DB10 - corregido'!AA131-'DB10 - publicado'!AA131</f>
        <v>0</v>
      </c>
      <c r="AB131" s="2">
        <f>+'DB10 - corregido'!AB131-'DB10 - publicado'!AB131</f>
        <v>0</v>
      </c>
      <c r="AC131" s="2">
        <f>+'DB10 - corregido'!AC131-'DB10 - publicado'!AC131</f>
        <v>0</v>
      </c>
      <c r="AD131" s="16">
        <f>+'DB10 - corregido'!AD131-'DB10 - publicado'!AD131</f>
        <v>0</v>
      </c>
      <c r="AE131" s="2">
        <f>+'DB10 - corregido'!AE131-'DB10 - publicado'!AE131</f>
        <v>0</v>
      </c>
      <c r="AF131" s="2">
        <f>+'DB10 - corregido'!AF131-'DB10 - publicado'!AF131</f>
        <v>0</v>
      </c>
      <c r="AG131" s="17">
        <f>IF(AND('DB10 - corregido'!AG131="no practice",'DB10 - publicado'!AG131="no practice"),0,'DB10 - corregido'!AG131-'DB10 - publicado'!AG131)</f>
        <v>0</v>
      </c>
      <c r="AH131" s="14">
        <f>IF(AND('DB10 - corregido'!AH131="no practice",'DB10 - publicado'!AH131="no practice"),0,'DB10 - corregido'!AH131-'DB10 - publicado'!AH131)</f>
        <v>0</v>
      </c>
      <c r="AI131" s="18">
        <f>+'DB10 - corregido'!AI131-'DB10 - publicado'!AI131</f>
        <v>0</v>
      </c>
      <c r="AK131" s="8">
        <v>0</v>
      </c>
    </row>
    <row r="132" spans="1:37" s="8" customFormat="1" ht="15">
      <c r="A132" s="61" t="s">
        <v>155</v>
      </c>
      <c r="B132" s="15">
        <f>+'DB10 - corregido'!B132-'DB10 - publicado'!B132</f>
        <v>0</v>
      </c>
      <c r="C132" s="15">
        <f>+'DB10 - corregido'!C132-'DB10 - publicado'!C132</f>
        <v>0</v>
      </c>
      <c r="D132" s="15">
        <f>+ROUND('DB10 - corregido'!D132,1)-ROUND('DB10 - publicado'!D132,1)</f>
        <v>0</v>
      </c>
      <c r="E132" s="15">
        <f>+ROUND('DB10 - corregido'!E132,1)-ROUND('DB10 - publicado'!E132,1)</f>
        <v>0</v>
      </c>
      <c r="F132" s="16">
        <f>IF(AND('DB10 - corregido'!F132="no practice",'DB10 - publicado'!F132="no practice"),0,'DB10 - corregido'!F132-'DB10 - publicado'!F132)</f>
        <v>2</v>
      </c>
      <c r="G132" s="2">
        <f>IF(AND('DB10 - corregido'!G132="no practice",'DB10 - publicado'!G132="no practice"),0,'DB10 - corregido'!G132-'DB10 - publicado'!G132)</f>
        <v>0</v>
      </c>
      <c r="H132" s="2">
        <f>IF(AND('DB10 - corregido'!H132="no practice",'DB10 - publicado'!H132="no practice"),0,ROUND('DB10 - corregido'!H132,1)-ROUND('DB10 - publicado'!H132,1))</f>
        <v>0</v>
      </c>
      <c r="I132" s="16">
        <f>IF(AND('DB10 - corregido'!I132="no practice",'DB10 - publicado'!I132="no practice"),0,'DB10 - corregido'!I132-'DB10 - publicado'!I132)</f>
        <v>0</v>
      </c>
      <c r="J132" s="2">
        <f>IF(AND('DB10 - corregido'!J132="no practice",'DB10 - publicado'!J132="no practice"),0,'DB10 - corregido'!J132-'DB10 - publicado'!J132)</f>
        <v>0</v>
      </c>
      <c r="K132" s="2">
        <f>IF(AND('DB10 - corregido'!K132="no practice",'DB10 - publicado'!K132="no practice"),0,ROUND('DB10 - corregido'!K132,1)-ROUND('DB10 - publicado'!K132,1))</f>
        <v>0</v>
      </c>
      <c r="L132" s="16">
        <f>+'DB10 - corregido'!L132-'DB10 - publicado'!L132</f>
        <v>0</v>
      </c>
      <c r="M132" s="2">
        <f>+'DB10 - corregido'!M132-'DB10 - publicado'!M132</f>
        <v>0</v>
      </c>
      <c r="N132" s="2">
        <f>+'DB10 - corregido'!N132-'DB10 - publicado'!N132</f>
        <v>0</v>
      </c>
      <c r="O132" s="2">
        <f>+'DB10 - corregido'!O132-'DB10 - publicado'!O132</f>
        <v>0</v>
      </c>
      <c r="P132" s="2">
        <f>+'DB10 - corregido'!P132-'DB10 - publicado'!P132</f>
        <v>0</v>
      </c>
      <c r="Q132" s="16">
        <f>+'DB10 - corregido'!Q132-'DB10 - publicado'!Q132</f>
        <v>0</v>
      </c>
      <c r="R132" s="2">
        <f>+'DB10 - corregido'!R132-'DB10 - publicado'!R132</f>
        <v>0</v>
      </c>
      <c r="S132" s="2">
        <f>+'DB10 - corregido'!S132-'DB10 - publicado'!S132</f>
        <v>0</v>
      </c>
      <c r="T132" s="2">
        <f>+'DB10 - corregido'!T132-'DB10 - publicado'!T132</f>
        <v>0</v>
      </c>
      <c r="U132" s="16">
        <f>+'DB10 - corregido'!U132-'DB10 - publicado'!U132</f>
        <v>0</v>
      </c>
      <c r="V132" s="2">
        <f>+'DB10 - corregido'!V132-'DB10 - publicado'!V132</f>
        <v>0</v>
      </c>
      <c r="W132" s="2">
        <f>+ROUND('DB10 - corregido'!W132,1)-ROUND('DB10 - publicado'!W132,1)</f>
        <v>0</v>
      </c>
      <c r="X132" s="16">
        <f>+'DB10 - corregido'!X132-'DB10 - publicado'!X132</f>
        <v>0</v>
      </c>
      <c r="Y132" s="2">
        <f>+'DB10 - corregido'!Y132-'DB10 - publicado'!Y132</f>
        <v>0</v>
      </c>
      <c r="Z132" s="2">
        <f>+'DB10 - corregido'!Z132-'DB10 - publicado'!Z132</f>
        <v>0</v>
      </c>
      <c r="AA132" s="2">
        <f>+'DB10 - corregido'!AA132-'DB10 - publicado'!AA132</f>
        <v>0</v>
      </c>
      <c r="AB132" s="2">
        <f>+'DB10 - corregido'!AB132-'DB10 - publicado'!AB132</f>
        <v>0</v>
      </c>
      <c r="AC132" s="2">
        <f>+'DB10 - corregido'!AC132-'DB10 - publicado'!AC132</f>
        <v>0</v>
      </c>
      <c r="AD132" s="16">
        <f>+'DB10 - corregido'!AD132-'DB10 - publicado'!AD132</f>
        <v>0</v>
      </c>
      <c r="AE132" s="2">
        <f>+'DB10 - corregido'!AE132-'DB10 - publicado'!AE132</f>
        <v>0</v>
      </c>
      <c r="AF132" s="2">
        <f>+'DB10 - corregido'!AF132-'DB10 - publicado'!AF132</f>
        <v>0</v>
      </c>
      <c r="AG132" s="17">
        <f>IF(AND('DB10 - corregido'!AG132="no practice",'DB10 - publicado'!AG132="no practice"),0,'DB10 - corregido'!AG132-'DB10 - publicado'!AG132)</f>
        <v>0</v>
      </c>
      <c r="AH132" s="14">
        <f>IF(AND('DB10 - corregido'!AH132="no practice",'DB10 - publicado'!AH132="no practice"),0,'DB10 - corregido'!AH132-'DB10 - publicado'!AH132)</f>
        <v>0</v>
      </c>
      <c r="AI132" s="18">
        <f>+'DB10 - corregido'!AI132-'DB10 - publicado'!AI132</f>
        <v>0</v>
      </c>
      <c r="AK132" s="8">
        <v>0</v>
      </c>
    </row>
    <row r="133" spans="1:37" s="8" customFormat="1" ht="15">
      <c r="A133" s="61" t="s">
        <v>65</v>
      </c>
      <c r="B133" s="15">
        <f>+'DB10 - corregido'!B133-'DB10 - publicado'!B133</f>
        <v>0</v>
      </c>
      <c r="C133" s="15">
        <f>+'DB10 - corregido'!C133-'DB10 - publicado'!C133</f>
        <v>0</v>
      </c>
      <c r="D133" s="15">
        <f>+ROUND('DB10 - corregido'!D133,1)-ROUND('DB10 - publicado'!D133,1)</f>
        <v>0</v>
      </c>
      <c r="E133" s="15">
        <f>+ROUND('DB10 - corregido'!E133,1)-ROUND('DB10 - publicado'!E133,1)</f>
        <v>0</v>
      </c>
      <c r="F133" s="16">
        <f>IF(AND('DB10 - corregido'!F133="no practice",'DB10 - publicado'!F133="no practice"),0,'DB10 - corregido'!F133-'DB10 - publicado'!F133)</f>
        <v>0</v>
      </c>
      <c r="G133" s="2">
        <f>IF(AND('DB10 - corregido'!G133="no practice",'DB10 - publicado'!G133="no practice"),0,'DB10 - corregido'!G133-'DB10 - publicado'!G133)</f>
        <v>0</v>
      </c>
      <c r="H133" s="2">
        <f>IF(AND('DB10 - corregido'!H133="no practice",'DB10 - publicado'!H133="no practice"),0,ROUND('DB10 - corregido'!H133,1)-ROUND('DB10 - publicado'!H133,1))</f>
        <v>0</v>
      </c>
      <c r="I133" s="16">
        <f>IF(AND('DB10 - corregido'!I133="no practice",'DB10 - publicado'!I133="no practice"),0,'DB10 - corregido'!I133-'DB10 - publicado'!I133)</f>
        <v>0</v>
      </c>
      <c r="J133" s="2">
        <f>IF(AND('DB10 - corregido'!J133="no practice",'DB10 - publicado'!J133="no practice"),0,'DB10 - corregido'!J133-'DB10 - publicado'!J133)</f>
        <v>0</v>
      </c>
      <c r="K133" s="2">
        <f>IF(AND('DB10 - corregido'!K133="no practice",'DB10 - publicado'!K133="no practice"),0,ROUND('DB10 - corregido'!K133,1)-ROUND('DB10 - publicado'!K133,1))</f>
        <v>0</v>
      </c>
      <c r="L133" s="16">
        <f>+'DB10 - corregido'!L133-'DB10 - publicado'!L133</f>
        <v>0</v>
      </c>
      <c r="M133" s="2">
        <f>+'DB10 - corregido'!M133-'DB10 - publicado'!M133</f>
        <v>0</v>
      </c>
      <c r="N133" s="2">
        <f>+'DB10 - corregido'!N133-'DB10 - publicado'!N133</f>
        <v>0</v>
      </c>
      <c r="O133" s="2">
        <f>+'DB10 - corregido'!O133-'DB10 - publicado'!O133</f>
        <v>0</v>
      </c>
      <c r="P133" s="2">
        <f>+'DB10 - corregido'!P133-'DB10 - publicado'!P133</f>
        <v>0</v>
      </c>
      <c r="Q133" s="16">
        <f>+'DB10 - corregido'!Q133-'DB10 - publicado'!Q133</f>
        <v>0</v>
      </c>
      <c r="R133" s="2">
        <f>+'DB10 - corregido'!R133-'DB10 - publicado'!R133</f>
        <v>0</v>
      </c>
      <c r="S133" s="2">
        <f>+'DB10 - corregido'!S133-'DB10 - publicado'!S133</f>
        <v>0</v>
      </c>
      <c r="T133" s="2">
        <f>+'DB10 - corregido'!T133-'DB10 - publicado'!T133</f>
        <v>0</v>
      </c>
      <c r="U133" s="16">
        <f>+'DB10 - corregido'!U133-'DB10 - publicado'!U133</f>
        <v>0</v>
      </c>
      <c r="V133" s="2">
        <f>+'DB10 - corregido'!V133-'DB10 - publicado'!V133</f>
        <v>0</v>
      </c>
      <c r="W133" s="2">
        <f>+ROUND('DB10 - corregido'!W133,1)-ROUND('DB10 - publicado'!W133,1)</f>
        <v>0</v>
      </c>
      <c r="X133" s="16">
        <f>+'DB10 - corregido'!X133-'DB10 - publicado'!X133</f>
        <v>0</v>
      </c>
      <c r="Y133" s="2">
        <f>+'DB10 - corregido'!Y133-'DB10 - publicado'!Y133</f>
        <v>0</v>
      </c>
      <c r="Z133" s="2">
        <f>+'DB10 - corregido'!Z133-'DB10 - publicado'!Z133</f>
        <v>0</v>
      </c>
      <c r="AA133" s="2">
        <f>+'DB10 - corregido'!AA133-'DB10 - publicado'!AA133</f>
        <v>0</v>
      </c>
      <c r="AB133" s="2">
        <f>+'DB10 - corregido'!AB133-'DB10 - publicado'!AB133</f>
        <v>0</v>
      </c>
      <c r="AC133" s="2">
        <f>+'DB10 - corregido'!AC133-'DB10 - publicado'!AC133</f>
        <v>0</v>
      </c>
      <c r="AD133" s="16">
        <f>+'DB10 - corregido'!AD133-'DB10 - publicado'!AD133</f>
        <v>0</v>
      </c>
      <c r="AE133" s="2">
        <f>+'DB10 - corregido'!AE133-'DB10 - publicado'!AE133</f>
        <v>0</v>
      </c>
      <c r="AF133" s="2">
        <f>+'DB10 - corregido'!AF133-'DB10 - publicado'!AF133</f>
        <v>0</v>
      </c>
      <c r="AG133" s="17">
        <f>IF(AND('DB10 - corregido'!AG133="no practice",'DB10 - publicado'!AG133="no practice"),0,'DB10 - corregido'!AG133-'DB10 - publicado'!AG133)</f>
        <v>0</v>
      </c>
      <c r="AH133" s="14">
        <f>IF(AND('DB10 - corregido'!AH133="no practice",'DB10 - publicado'!AH133="no practice"),0,'DB10 - corregido'!AH133-'DB10 - publicado'!AH133)</f>
        <v>0</v>
      </c>
      <c r="AI133" s="18">
        <f>+'DB10 - corregido'!AI133-'DB10 - publicado'!AI133</f>
        <v>0</v>
      </c>
      <c r="AK133" s="8">
        <v>0</v>
      </c>
    </row>
    <row r="134" spans="1:37" s="8" customFormat="1" ht="15">
      <c r="A134" s="61" t="s">
        <v>66</v>
      </c>
      <c r="B134" s="15">
        <f>+'DB10 - corregido'!B134-'DB10 - publicado'!B134</f>
        <v>0</v>
      </c>
      <c r="C134" s="15">
        <f>+'DB10 - corregido'!C134-'DB10 - publicado'!C134</f>
        <v>0</v>
      </c>
      <c r="D134" s="15">
        <f>+ROUND('DB10 - corregido'!D134,1)-ROUND('DB10 - publicado'!D134,1)</f>
        <v>0</v>
      </c>
      <c r="E134" s="15">
        <f>+ROUND('DB10 - corregido'!E134,1)-ROUND('DB10 - publicado'!E134,1)</f>
        <v>0</v>
      </c>
      <c r="F134" s="16">
        <f>IF(AND('DB10 - corregido'!F134="no practice",'DB10 - publicado'!F134="no practice"),0,'DB10 - corregido'!F134-'DB10 - publicado'!F134)</f>
        <v>0</v>
      </c>
      <c r="G134" s="2">
        <f>IF(AND('DB10 - corregido'!G134="no practice",'DB10 - publicado'!G134="no practice"),0,'DB10 - corregido'!G134-'DB10 - publicado'!G134)</f>
        <v>0</v>
      </c>
      <c r="H134" s="2">
        <f>IF(AND('DB10 - corregido'!H134="no practice",'DB10 - publicado'!H134="no practice"),0,ROUND('DB10 - corregido'!H134,1)-ROUND('DB10 - publicado'!H134,1))</f>
        <v>0</v>
      </c>
      <c r="I134" s="16">
        <f>IF(AND('DB10 - corregido'!I134="no practice",'DB10 - publicado'!I134="no practice"),0,'DB10 - corregido'!I134-'DB10 - publicado'!I134)</f>
        <v>0</v>
      </c>
      <c r="J134" s="2">
        <f>IF(AND('DB10 - corregido'!J134="no practice",'DB10 - publicado'!J134="no practice"),0,'DB10 - corregido'!J134-'DB10 - publicado'!J134)</f>
        <v>0</v>
      </c>
      <c r="K134" s="2">
        <f>IF(AND('DB10 - corregido'!K134="no practice",'DB10 - publicado'!K134="no practice"),0,ROUND('DB10 - corregido'!K134,1)-ROUND('DB10 - publicado'!K134,1))</f>
        <v>0</v>
      </c>
      <c r="L134" s="16">
        <f>+'DB10 - corregido'!L134-'DB10 - publicado'!L134</f>
        <v>0</v>
      </c>
      <c r="M134" s="2">
        <f>+'DB10 - corregido'!M134-'DB10 - publicado'!M134</f>
        <v>0</v>
      </c>
      <c r="N134" s="2">
        <f>+'DB10 - corregido'!N134-'DB10 - publicado'!N134</f>
        <v>0</v>
      </c>
      <c r="O134" s="2">
        <f>+'DB10 - corregido'!O134-'DB10 - publicado'!O134</f>
        <v>0</v>
      </c>
      <c r="P134" s="2">
        <f>+'DB10 - corregido'!P134-'DB10 - publicado'!P134</f>
        <v>0</v>
      </c>
      <c r="Q134" s="16">
        <f>+'DB10 - corregido'!Q134-'DB10 - publicado'!Q134</f>
        <v>0</v>
      </c>
      <c r="R134" s="2">
        <f>+'DB10 - corregido'!R134-'DB10 - publicado'!R134</f>
        <v>0</v>
      </c>
      <c r="S134" s="2">
        <f>+'DB10 - corregido'!S134-'DB10 - publicado'!S134</f>
        <v>0</v>
      </c>
      <c r="T134" s="2">
        <f>+'DB10 - corregido'!T134-'DB10 - publicado'!T134</f>
        <v>0</v>
      </c>
      <c r="U134" s="16">
        <f>+'DB10 - corregido'!U134-'DB10 - publicado'!U134</f>
        <v>0</v>
      </c>
      <c r="V134" s="2">
        <f>+'DB10 - corregido'!V134-'DB10 - publicado'!V134</f>
        <v>0</v>
      </c>
      <c r="W134" s="2">
        <f>+ROUND('DB10 - corregido'!W134,1)-ROUND('DB10 - publicado'!W134,1)</f>
        <v>0</v>
      </c>
      <c r="X134" s="16">
        <f>+'DB10 - corregido'!X134-'DB10 - publicado'!X134</f>
        <v>0</v>
      </c>
      <c r="Y134" s="2">
        <f>+'DB10 - corregido'!Y134-'DB10 - publicado'!Y134</f>
        <v>0</v>
      </c>
      <c r="Z134" s="2">
        <f>+'DB10 - corregido'!Z134-'DB10 - publicado'!Z134</f>
        <v>0</v>
      </c>
      <c r="AA134" s="2">
        <f>+'DB10 - corregido'!AA134-'DB10 - publicado'!AA134</f>
        <v>0</v>
      </c>
      <c r="AB134" s="2">
        <f>+'DB10 - corregido'!AB134-'DB10 - publicado'!AB134</f>
        <v>0</v>
      </c>
      <c r="AC134" s="2">
        <f>+'DB10 - corregido'!AC134-'DB10 - publicado'!AC134</f>
        <v>0</v>
      </c>
      <c r="AD134" s="16">
        <f>+'DB10 - corregido'!AD134-'DB10 - publicado'!AD134</f>
        <v>0</v>
      </c>
      <c r="AE134" s="2">
        <f>+'DB10 - corregido'!AE134-'DB10 - publicado'!AE134</f>
        <v>0</v>
      </c>
      <c r="AF134" s="2">
        <f>+'DB10 - corregido'!AF134-'DB10 - publicado'!AF134</f>
        <v>1.3000000000000007</v>
      </c>
      <c r="AG134" s="17">
        <f>IF(AND('DB10 - corregido'!AG134="no practice",'DB10 - publicado'!AG134="no practice"),0,'DB10 - corregido'!AG134-'DB10 - publicado'!AG134)</f>
        <v>0</v>
      </c>
      <c r="AH134" s="14">
        <f>IF(AND('DB10 - corregido'!AH134="no practice",'DB10 - publicado'!AH134="no practice"),0,'DB10 - corregido'!AH134-'DB10 - publicado'!AH134)</f>
        <v>0</v>
      </c>
      <c r="AI134" s="18">
        <f>+'DB10 - corregido'!AI134-'DB10 - publicado'!AI134</f>
        <v>0</v>
      </c>
      <c r="AK134" s="8">
        <v>0</v>
      </c>
    </row>
    <row r="135" spans="1:37" s="8" customFormat="1" ht="15">
      <c r="A135" s="61" t="s">
        <v>67</v>
      </c>
      <c r="B135" s="15">
        <f>+'DB10 - corregido'!B135-'DB10 - publicado'!B135</f>
        <v>0</v>
      </c>
      <c r="C135" s="15">
        <f>+'DB10 - corregido'!C135-'DB10 - publicado'!C135</f>
        <v>0</v>
      </c>
      <c r="D135" s="15">
        <f>+ROUND('DB10 - corregido'!D135,1)-ROUND('DB10 - publicado'!D135,1)</f>
        <v>0</v>
      </c>
      <c r="E135" s="15">
        <f>+ROUND('DB10 - corregido'!E135,1)-ROUND('DB10 - publicado'!E135,1)</f>
        <v>0</v>
      </c>
      <c r="F135" s="16">
        <f>IF(AND('DB10 - corregido'!F135="no practice",'DB10 - publicado'!F135="no practice"),0,'DB10 - corregido'!F135-'DB10 - publicado'!F135)</f>
        <v>0</v>
      </c>
      <c r="G135" s="2">
        <f>IF(AND('DB10 - corregido'!G135="no practice",'DB10 - publicado'!G135="no practice"),0,'DB10 - corregido'!G135-'DB10 - publicado'!G135)</f>
        <v>0</v>
      </c>
      <c r="H135" s="2">
        <f>IF(AND('DB10 - corregido'!H135="no practice",'DB10 - publicado'!H135="no practice"),0,ROUND('DB10 - corregido'!H135,1)-ROUND('DB10 - publicado'!H135,1))</f>
        <v>0</v>
      </c>
      <c r="I135" s="16">
        <f>IF(AND('DB10 - corregido'!I135="no practice",'DB10 - publicado'!I135="no practice"),0,'DB10 - corregido'!I135-'DB10 - publicado'!I135)</f>
        <v>0</v>
      </c>
      <c r="J135" s="2">
        <f>IF(AND('DB10 - corregido'!J135="no practice",'DB10 - publicado'!J135="no practice"),0,'DB10 - corregido'!J135-'DB10 - publicado'!J135)</f>
        <v>0</v>
      </c>
      <c r="K135" s="2">
        <f>IF(AND('DB10 - corregido'!K135="no practice",'DB10 - publicado'!K135="no practice"),0,ROUND('DB10 - corregido'!K135,1)-ROUND('DB10 - publicado'!K135,1))</f>
        <v>0</v>
      </c>
      <c r="L135" s="16">
        <f>+'DB10 - corregido'!L135-'DB10 - publicado'!L135</f>
        <v>0</v>
      </c>
      <c r="M135" s="2">
        <f>+'DB10 - corregido'!M135-'DB10 - publicado'!M135</f>
        <v>0</v>
      </c>
      <c r="N135" s="2">
        <f>+'DB10 - corregido'!N135-'DB10 - publicado'!N135</f>
        <v>0</v>
      </c>
      <c r="O135" s="2">
        <f>+'DB10 - corregido'!O135-'DB10 - publicado'!O135</f>
        <v>0</v>
      </c>
      <c r="P135" s="2">
        <f>+'DB10 - corregido'!P135-'DB10 - publicado'!P135</f>
        <v>0</v>
      </c>
      <c r="Q135" s="16">
        <f>+'DB10 - corregido'!Q135-'DB10 - publicado'!Q135</f>
        <v>0</v>
      </c>
      <c r="R135" s="2">
        <f>+'DB10 - corregido'!R135-'DB10 - publicado'!R135</f>
        <v>0</v>
      </c>
      <c r="S135" s="2">
        <f>+'DB10 - corregido'!S135-'DB10 - publicado'!S135</f>
        <v>0</v>
      </c>
      <c r="T135" s="2">
        <f>+'DB10 - corregido'!T135-'DB10 - publicado'!T135</f>
        <v>0</v>
      </c>
      <c r="U135" s="16">
        <f>+'DB10 - corregido'!U135-'DB10 - publicado'!U135</f>
        <v>2</v>
      </c>
      <c r="V135" s="2">
        <f>+'DB10 - corregido'!V135-'DB10 - publicado'!V135</f>
        <v>0</v>
      </c>
      <c r="W135" s="2">
        <f>+ROUND('DB10 - corregido'!W135,1)-ROUND('DB10 - publicado'!W135,1)</f>
        <v>0</v>
      </c>
      <c r="X135" s="16">
        <f>+'DB10 - corregido'!X135-'DB10 - publicado'!X135</f>
        <v>0</v>
      </c>
      <c r="Y135" s="2">
        <f>+'DB10 - corregido'!Y135-'DB10 - publicado'!Y135</f>
        <v>0</v>
      </c>
      <c r="Z135" s="2">
        <f>+'DB10 - corregido'!Z135-'DB10 - publicado'!Z135</f>
        <v>0</v>
      </c>
      <c r="AA135" s="2">
        <f>+'DB10 - corregido'!AA135-'DB10 - publicado'!AA135</f>
        <v>0</v>
      </c>
      <c r="AB135" s="2">
        <f>+'DB10 - corregido'!AB135-'DB10 - publicado'!AB135</f>
        <v>0</v>
      </c>
      <c r="AC135" s="2">
        <f>+'DB10 - corregido'!AC135-'DB10 - publicado'!AC135</f>
        <v>0</v>
      </c>
      <c r="AD135" s="16">
        <f>+'DB10 - corregido'!AD135-'DB10 - publicado'!AD135</f>
        <v>0</v>
      </c>
      <c r="AE135" s="2">
        <f>+'DB10 - corregido'!AE135-'DB10 - publicado'!AE135</f>
        <v>0</v>
      </c>
      <c r="AF135" s="2">
        <f>+'DB10 - corregido'!AF135-'DB10 - publicado'!AF135</f>
        <v>0</v>
      </c>
      <c r="AG135" s="17">
        <f>IF(AND('DB10 - corregido'!AG135="no practice",'DB10 - publicado'!AG135="no practice"),0,'DB10 - corregido'!AG135-'DB10 - publicado'!AG135)</f>
        <v>0</v>
      </c>
      <c r="AH135" s="14">
        <f>IF(AND('DB10 - corregido'!AH135="no practice",'DB10 - publicado'!AH135="no practice"),0,'DB10 - corregido'!AH135-'DB10 - publicado'!AH135)</f>
        <v>0</v>
      </c>
      <c r="AI135" s="18">
        <f>+'DB10 - corregido'!AI135-'DB10 - publicado'!AI135</f>
        <v>0</v>
      </c>
      <c r="AK135" s="8">
        <v>0</v>
      </c>
    </row>
    <row r="136" spans="1:37" s="8" customFormat="1" ht="15">
      <c r="A136" s="61" t="s">
        <v>156</v>
      </c>
      <c r="B136" s="15">
        <f>+'DB10 - corregido'!B136-'DB10 - publicado'!B136</f>
        <v>0</v>
      </c>
      <c r="C136" s="15">
        <f>+'DB10 - corregido'!C136-'DB10 - publicado'!C136</f>
        <v>0</v>
      </c>
      <c r="D136" s="15">
        <f>+ROUND('DB10 - corregido'!D136,1)-ROUND('DB10 - publicado'!D136,1)</f>
        <v>0</v>
      </c>
      <c r="E136" s="15">
        <f>+ROUND('DB10 - corregido'!E136,1)-ROUND('DB10 - publicado'!E136,1)</f>
        <v>0</v>
      </c>
      <c r="F136" s="16">
        <f>IF(AND('DB10 - corregido'!F136="no practice",'DB10 - publicado'!F136="no practice"),0,'DB10 - corregido'!F136-'DB10 - publicado'!F136)</f>
        <v>0</v>
      </c>
      <c r="G136" s="2">
        <f>IF(AND('DB10 - corregido'!G136="no practice",'DB10 - publicado'!G136="no practice"),0,'DB10 - corregido'!G136-'DB10 - publicado'!G136)</f>
        <v>0</v>
      </c>
      <c r="H136" s="2">
        <f>IF(AND('DB10 - corregido'!H136="no practice",'DB10 - publicado'!H136="no practice"),0,ROUND('DB10 - corregido'!H136,1)-ROUND('DB10 - publicado'!H136,1))</f>
        <v>0</v>
      </c>
      <c r="I136" s="16">
        <f>IF(AND('DB10 - corregido'!I136="no practice",'DB10 - publicado'!I136="no practice"),0,'DB10 - corregido'!I136-'DB10 - publicado'!I136)</f>
        <v>0</v>
      </c>
      <c r="J136" s="2">
        <f>IF(AND('DB10 - corregido'!J136="no practice",'DB10 - publicado'!J136="no practice"),0,'DB10 - corregido'!J136-'DB10 - publicado'!J136)</f>
        <v>0</v>
      </c>
      <c r="K136" s="2">
        <f>IF(AND('DB10 - corregido'!K136="no practice",'DB10 - publicado'!K136="no practice"),0,ROUND('DB10 - corregido'!K136,1)-ROUND('DB10 - publicado'!K136,1))</f>
        <v>0</v>
      </c>
      <c r="L136" s="16">
        <f>+'DB10 - corregido'!L136-'DB10 - publicado'!L136</f>
        <v>0</v>
      </c>
      <c r="M136" s="2">
        <f>+'DB10 - corregido'!M136-'DB10 - publicado'!M136</f>
        <v>0</v>
      </c>
      <c r="N136" s="2">
        <f>+'DB10 - corregido'!N136-'DB10 - publicado'!N136</f>
        <v>0</v>
      </c>
      <c r="O136" s="2">
        <f>+'DB10 - corregido'!O136-'DB10 - publicado'!O136</f>
        <v>0</v>
      </c>
      <c r="P136" s="2">
        <f>+'DB10 - corregido'!P136-'DB10 - publicado'!P136</f>
        <v>0</v>
      </c>
      <c r="Q136" s="16">
        <f>+'DB10 - corregido'!Q136-'DB10 - publicado'!Q136</f>
        <v>0</v>
      </c>
      <c r="R136" s="2">
        <f>+'DB10 - corregido'!R136-'DB10 - publicado'!R136</f>
        <v>0</v>
      </c>
      <c r="S136" s="2">
        <f>+'DB10 - corregido'!S136-'DB10 - publicado'!S136</f>
        <v>0</v>
      </c>
      <c r="T136" s="2">
        <f>+'DB10 - corregido'!T136-'DB10 - publicado'!T136</f>
        <v>0</v>
      </c>
      <c r="U136" s="16">
        <f>+'DB10 - corregido'!U136-'DB10 - publicado'!U136</f>
        <v>0</v>
      </c>
      <c r="V136" s="2">
        <f>+'DB10 - corregido'!V136-'DB10 - publicado'!V136</f>
        <v>0</v>
      </c>
      <c r="W136" s="2">
        <f>+ROUND('DB10 - corregido'!W136,1)-ROUND('DB10 - publicado'!W136,1)</f>
        <v>1.7999999999999972</v>
      </c>
      <c r="X136" s="16">
        <f>+'DB10 - corregido'!X136-'DB10 - publicado'!X136</f>
        <v>0</v>
      </c>
      <c r="Y136" s="2">
        <f>+'DB10 - corregido'!Y136-'DB10 - publicado'!Y136</f>
        <v>0</v>
      </c>
      <c r="Z136" s="2">
        <f>+'DB10 - corregido'!Z136-'DB10 - publicado'!Z136</f>
        <v>0</v>
      </c>
      <c r="AA136" s="2">
        <f>+'DB10 - corregido'!AA136-'DB10 - publicado'!AA136</f>
        <v>0</v>
      </c>
      <c r="AB136" s="2">
        <f>+'DB10 - corregido'!AB136-'DB10 - publicado'!AB136</f>
        <v>0</v>
      </c>
      <c r="AC136" s="2">
        <f>+'DB10 - corregido'!AC136-'DB10 - publicado'!AC136</f>
        <v>0</v>
      </c>
      <c r="AD136" s="16">
        <f>+'DB10 - corregido'!AD136-'DB10 - publicado'!AD136</f>
        <v>0</v>
      </c>
      <c r="AE136" s="2">
        <f>+'DB10 - corregido'!AE136-'DB10 - publicado'!AE136</f>
        <v>0</v>
      </c>
      <c r="AF136" s="2">
        <f>+'DB10 - corregido'!AF136-'DB10 - publicado'!AF136</f>
        <v>0</v>
      </c>
      <c r="AG136" s="17">
        <f>IF(AND('DB10 - corregido'!AG136="no practice",'DB10 - publicado'!AG136="no practice"),0,'DB10 - corregido'!AG136-'DB10 - publicado'!AG136)</f>
        <v>0</v>
      </c>
      <c r="AH136" s="14">
        <f>IF(AND('DB10 - corregido'!AH136="no practice",'DB10 - publicado'!AH136="no practice"),0,'DB10 - corregido'!AH136-'DB10 - publicado'!AH136)</f>
        <v>0</v>
      </c>
      <c r="AI136" s="18">
        <f>+'DB10 - corregido'!AI136-'DB10 - publicado'!AI136</f>
        <v>0</v>
      </c>
      <c r="AK136" s="8">
        <v>0</v>
      </c>
    </row>
    <row r="137" spans="1:37" s="8" customFormat="1" ht="15">
      <c r="A137" s="61" t="s">
        <v>157</v>
      </c>
      <c r="B137" s="15">
        <f>+'DB10 - corregido'!B137-'DB10 - publicado'!B137</f>
        <v>0</v>
      </c>
      <c r="C137" s="15">
        <f>+'DB10 - corregido'!C137-'DB10 - publicado'!C137</f>
        <v>0</v>
      </c>
      <c r="D137" s="15">
        <f>+ROUND('DB10 - corregido'!D137,1)-ROUND('DB10 - publicado'!D137,1)</f>
        <v>0</v>
      </c>
      <c r="E137" s="15">
        <f>+ROUND('DB10 - corregido'!E137,1)-ROUND('DB10 - publicado'!E137,1)</f>
        <v>0</v>
      </c>
      <c r="F137" s="16">
        <f>IF(AND('DB10 - corregido'!F137="no practice",'DB10 - publicado'!F137="no practice"),0,'DB10 - corregido'!F137-'DB10 - publicado'!F137)</f>
        <v>9</v>
      </c>
      <c r="G137" s="2">
        <f>IF(AND('DB10 - corregido'!G137="no practice",'DB10 - publicado'!G137="no practice"),0,'DB10 - corregido'!G137-'DB10 - publicado'!G137)</f>
        <v>-51</v>
      </c>
      <c r="H137" s="2">
        <f>IF(AND('DB10 - corregido'!H137="no practice",'DB10 - publicado'!H137="no practice"),0,ROUND('DB10 - corregido'!H137,1)-ROUND('DB10 - publicado'!H137,1))</f>
        <v>1855.5</v>
      </c>
      <c r="I137" s="16">
        <f>IF(AND('DB10 - corregido'!I137="no practice",'DB10 - publicado'!I137="no practice"),0,'DB10 - corregido'!I137-'DB10 - publicado'!I137)</f>
        <v>0</v>
      </c>
      <c r="J137" s="2">
        <f>IF(AND('DB10 - corregido'!J137="no practice",'DB10 - publicado'!J137="no practice"),0,'DB10 - corregido'!J137-'DB10 - publicado'!J137)</f>
        <v>0</v>
      </c>
      <c r="K137" s="2">
        <f>IF(AND('DB10 - corregido'!K137="no practice",'DB10 - publicado'!K137="no practice"),0,ROUND('DB10 - corregido'!K137,1)-ROUND('DB10 - publicado'!K137,1))</f>
        <v>0</v>
      </c>
      <c r="L137" s="16">
        <f>+'DB10 - corregido'!L137-'DB10 - publicado'!L137</f>
        <v>0</v>
      </c>
      <c r="M137" s="2">
        <f>+'DB10 - corregido'!M137-'DB10 - publicado'!M137</f>
        <v>0</v>
      </c>
      <c r="N137" s="2">
        <f>+'DB10 - corregido'!N137-'DB10 - publicado'!N137</f>
        <v>0</v>
      </c>
      <c r="O137" s="2">
        <f>+'DB10 - corregido'!O137-'DB10 - publicado'!O137</f>
        <v>0</v>
      </c>
      <c r="P137" s="2">
        <f>+'DB10 - corregido'!P137-'DB10 - publicado'!P137</f>
        <v>0</v>
      </c>
      <c r="Q137" s="16">
        <f>+'DB10 - corregido'!Q137-'DB10 - publicado'!Q137</f>
        <v>0</v>
      </c>
      <c r="R137" s="2">
        <f>+'DB10 - corregido'!R137-'DB10 - publicado'!R137</f>
        <v>0</v>
      </c>
      <c r="S137" s="2">
        <f>+'DB10 - corregido'!S137-'DB10 - publicado'!S137</f>
        <v>0</v>
      </c>
      <c r="T137" s="2">
        <f>+'DB10 - corregido'!T137-'DB10 - publicado'!T137</f>
        <v>0</v>
      </c>
      <c r="U137" s="16">
        <f>+'DB10 - corregido'!U137-'DB10 - publicado'!U137</f>
        <v>0</v>
      </c>
      <c r="V137" s="2">
        <f>+'DB10 - corregido'!V137-'DB10 - publicado'!V137</f>
        <v>0</v>
      </c>
      <c r="W137" s="2">
        <f>+ROUND('DB10 - corregido'!W137,1)-ROUND('DB10 - publicado'!W137,1)</f>
        <v>0</v>
      </c>
      <c r="X137" s="16">
        <f>+'DB10 - corregido'!X137-'DB10 - publicado'!X137</f>
        <v>0</v>
      </c>
      <c r="Y137" s="2">
        <f>+'DB10 - corregido'!Y137-'DB10 - publicado'!Y137</f>
        <v>0</v>
      </c>
      <c r="Z137" s="2">
        <f>+'DB10 - corregido'!Z137-'DB10 - publicado'!Z137</f>
        <v>0</v>
      </c>
      <c r="AA137" s="2">
        <f>+'DB10 - corregido'!AA137-'DB10 - publicado'!AA137</f>
        <v>0</v>
      </c>
      <c r="AB137" s="2">
        <f>+'DB10 - corregido'!AB137-'DB10 - publicado'!AB137</f>
        <v>0</v>
      </c>
      <c r="AC137" s="2">
        <f>+'DB10 - corregido'!AC137-'DB10 - publicado'!AC137</f>
        <v>0</v>
      </c>
      <c r="AD137" s="16">
        <f>+'DB10 - corregido'!AD137-'DB10 - publicado'!AD137</f>
        <v>0</v>
      </c>
      <c r="AE137" s="2">
        <f>+'DB10 - corregido'!AE137-'DB10 - publicado'!AE137</f>
        <v>0</v>
      </c>
      <c r="AF137" s="2">
        <f>+'DB10 - corregido'!AF137-'DB10 - publicado'!AF137</f>
        <v>0</v>
      </c>
      <c r="AG137" s="17">
        <f>IF(AND('DB10 - corregido'!AG137="no practice",'DB10 - publicado'!AG137="no practice"),0,'DB10 - corregido'!AG137-'DB10 - publicado'!AG137)</f>
        <v>0</v>
      </c>
      <c r="AH137" s="14">
        <f>IF(AND('DB10 - corregido'!AH137="no practice",'DB10 - publicado'!AH137="no practice"),0,'DB10 - corregido'!AH137-'DB10 - publicado'!AH137)</f>
        <v>0</v>
      </c>
      <c r="AI137" s="18">
        <f>+'DB10 - corregido'!AI137-'DB10 - publicado'!AI137</f>
        <v>0</v>
      </c>
      <c r="AK137" s="8">
        <v>0</v>
      </c>
    </row>
    <row r="138" spans="1:37" s="8" customFormat="1" ht="15">
      <c r="A138" s="61" t="s">
        <v>68</v>
      </c>
      <c r="B138" s="15">
        <f>+'DB10 - corregido'!B138-'DB10 - publicado'!B138</f>
        <v>0</v>
      </c>
      <c r="C138" s="15">
        <f>+'DB10 - corregido'!C138-'DB10 - publicado'!C138</f>
        <v>0</v>
      </c>
      <c r="D138" s="15">
        <f>+ROUND('DB10 - corregido'!D138,1)-ROUND('DB10 - publicado'!D138,1)</f>
        <v>0</v>
      </c>
      <c r="E138" s="15">
        <f>+ROUND('DB10 - corregido'!E138,1)-ROUND('DB10 - publicado'!E138,1)</f>
        <v>0</v>
      </c>
      <c r="F138" s="16">
        <f>IF(AND('DB10 - corregido'!F138="no practice",'DB10 - publicado'!F138="no practice"),0,'DB10 - corregido'!F138-'DB10 - publicado'!F138)</f>
        <v>0</v>
      </c>
      <c r="G138" s="2">
        <f>IF(AND('DB10 - corregido'!G138="no practice",'DB10 - publicado'!G138="no practice"),0,'DB10 - corregido'!G138-'DB10 - publicado'!G138)</f>
        <v>0</v>
      </c>
      <c r="H138" s="2">
        <f>IF(AND('DB10 - corregido'!H138="no practice",'DB10 - publicado'!H138="no practice"),0,ROUND('DB10 - corregido'!H138,1)-ROUND('DB10 - publicado'!H138,1))</f>
        <v>0</v>
      </c>
      <c r="I138" s="16">
        <f>IF(AND('DB10 - corregido'!I138="no practice",'DB10 - publicado'!I138="no practice"),0,'DB10 - corregido'!I138-'DB10 - publicado'!I138)</f>
        <v>0</v>
      </c>
      <c r="J138" s="2">
        <f>IF(AND('DB10 - corregido'!J138="no practice",'DB10 - publicado'!J138="no practice"),0,'DB10 - corregido'!J138-'DB10 - publicado'!J138)</f>
        <v>0</v>
      </c>
      <c r="K138" s="2">
        <f>IF(AND('DB10 - corregido'!K138="no practice",'DB10 - publicado'!K138="no practice"),0,ROUND('DB10 - corregido'!K138,1)-ROUND('DB10 - publicado'!K138,1))</f>
        <v>0</v>
      </c>
      <c r="L138" s="16">
        <f>+'DB10 - corregido'!L138-'DB10 - publicado'!L138</f>
        <v>0</v>
      </c>
      <c r="M138" s="2">
        <f>+'DB10 - corregido'!M138-'DB10 - publicado'!M138</f>
        <v>0</v>
      </c>
      <c r="N138" s="2">
        <f>+'DB10 - corregido'!N138-'DB10 - publicado'!N138</f>
        <v>0</v>
      </c>
      <c r="O138" s="2">
        <f>+'DB10 - corregido'!O138-'DB10 - publicado'!O138</f>
        <v>0</v>
      </c>
      <c r="P138" s="2">
        <f>+'DB10 - corregido'!P138-'DB10 - publicado'!P138</f>
        <v>0</v>
      </c>
      <c r="Q138" s="16">
        <f>+'DB10 - corregido'!Q138-'DB10 - publicado'!Q138</f>
        <v>0</v>
      </c>
      <c r="R138" s="2">
        <f>+'DB10 - corregido'!R138-'DB10 - publicado'!R138</f>
        <v>0</v>
      </c>
      <c r="S138" s="2">
        <f>+'DB10 - corregido'!S138-'DB10 - publicado'!S138</f>
        <v>0</v>
      </c>
      <c r="T138" s="2">
        <f>+'DB10 - corregido'!T138-'DB10 - publicado'!T138</f>
        <v>0</v>
      </c>
      <c r="U138" s="16">
        <f>+'DB10 - corregido'!U138-'DB10 - publicado'!U138</f>
        <v>-8</v>
      </c>
      <c r="V138" s="2">
        <f>+'DB10 - corregido'!V138-'DB10 - publicado'!V138</f>
        <v>0</v>
      </c>
      <c r="W138" s="2">
        <f>+ROUND('DB10 - corregido'!W138,1)-ROUND('DB10 - publicado'!W138,1)</f>
        <v>0</v>
      </c>
      <c r="X138" s="16">
        <f>+'DB10 - corregido'!X138-'DB10 - publicado'!X138</f>
        <v>0</v>
      </c>
      <c r="Y138" s="2">
        <f>+'DB10 - corregido'!Y138-'DB10 - publicado'!Y138</f>
        <v>0</v>
      </c>
      <c r="Z138" s="2">
        <f>+'DB10 - corregido'!Z138-'DB10 - publicado'!Z138</f>
        <v>0</v>
      </c>
      <c r="AA138" s="2">
        <f>+'DB10 - corregido'!AA138-'DB10 - publicado'!AA138</f>
        <v>0</v>
      </c>
      <c r="AB138" s="2">
        <f>+'DB10 - corregido'!AB138-'DB10 - publicado'!AB138</f>
        <v>0</v>
      </c>
      <c r="AC138" s="2">
        <f>+'DB10 - corregido'!AC138-'DB10 - publicado'!AC138</f>
        <v>-80</v>
      </c>
      <c r="AD138" s="16">
        <f>+'DB10 - corregido'!AD138-'DB10 - publicado'!AD138</f>
        <v>0</v>
      </c>
      <c r="AE138" s="2">
        <f>+'DB10 - corregido'!AE138-'DB10 - publicado'!AE138</f>
        <v>0</v>
      </c>
      <c r="AF138" s="2">
        <f>+'DB10 - corregido'!AF138-'DB10 - publicado'!AF138</f>
        <v>0</v>
      </c>
      <c r="AG138" s="17">
        <f>IF(AND('DB10 - corregido'!AG138="no practice",'DB10 - publicado'!AG138="no practice"),0,'DB10 - corregido'!AG138-'DB10 - publicado'!AG138)</f>
        <v>0</v>
      </c>
      <c r="AH138" s="14">
        <f>IF(AND('DB10 - corregido'!AH138="no practice",'DB10 - publicado'!AH138="no practice"),0,'DB10 - corregido'!AH138-'DB10 - publicado'!AH138)</f>
        <v>0</v>
      </c>
      <c r="AI138" s="18">
        <f>+'DB10 - corregido'!AI138-'DB10 - publicado'!AI138</f>
        <v>0</v>
      </c>
      <c r="AK138" s="8">
        <v>0</v>
      </c>
    </row>
    <row r="139" spans="1:37" s="8" customFormat="1" ht="15">
      <c r="A139" s="61" t="s">
        <v>69</v>
      </c>
      <c r="B139" s="15">
        <f>+'DB10 - corregido'!B139-'DB10 - publicado'!B139</f>
        <v>0</v>
      </c>
      <c r="C139" s="15">
        <f>+'DB10 - corregido'!C139-'DB10 - publicado'!C139</f>
        <v>0</v>
      </c>
      <c r="D139" s="15">
        <f>+ROUND('DB10 - corregido'!D139,1)-ROUND('DB10 - publicado'!D139,1)</f>
        <v>0</v>
      </c>
      <c r="E139" s="15">
        <f>+ROUND('DB10 - corregido'!E139,1)-ROUND('DB10 - publicado'!E139,1)</f>
        <v>0</v>
      </c>
      <c r="F139" s="16">
        <f>IF(AND('DB10 - corregido'!F139="no practice",'DB10 - publicado'!F139="no practice"),0,'DB10 - corregido'!F139-'DB10 - publicado'!F139)</f>
        <v>0</v>
      </c>
      <c r="G139" s="2">
        <f>IF(AND('DB10 - corregido'!G139="no practice",'DB10 - publicado'!G139="no practice"),0,'DB10 - corregido'!G139-'DB10 - publicado'!G139)</f>
        <v>0</v>
      </c>
      <c r="H139" s="2">
        <f>IF(AND('DB10 - corregido'!H139="no practice",'DB10 - publicado'!H139="no practice"),0,ROUND('DB10 - corregido'!H139,1)-ROUND('DB10 - publicado'!H139,1))</f>
        <v>0</v>
      </c>
      <c r="I139" s="16">
        <f>IF(AND('DB10 - corregido'!I139="no practice",'DB10 - publicado'!I139="no practice"),0,'DB10 - corregido'!I139-'DB10 - publicado'!I139)</f>
        <v>0</v>
      </c>
      <c r="J139" s="2">
        <f>IF(AND('DB10 - corregido'!J139="no practice",'DB10 - publicado'!J139="no practice"),0,'DB10 - corregido'!J139-'DB10 - publicado'!J139)</f>
        <v>0</v>
      </c>
      <c r="K139" s="2">
        <f>IF(AND('DB10 - corregido'!K139="no practice",'DB10 - publicado'!K139="no practice"),0,ROUND('DB10 - corregido'!K139,1)-ROUND('DB10 - publicado'!K139,1))</f>
        <v>0</v>
      </c>
      <c r="L139" s="16">
        <f>+'DB10 - corregido'!L139-'DB10 - publicado'!L139</f>
        <v>0</v>
      </c>
      <c r="M139" s="2">
        <f>+'DB10 - corregido'!M139-'DB10 - publicado'!M139</f>
        <v>0</v>
      </c>
      <c r="N139" s="2">
        <f>+'DB10 - corregido'!N139-'DB10 - publicado'!N139</f>
        <v>0</v>
      </c>
      <c r="O139" s="2">
        <f>+'DB10 - corregido'!O139-'DB10 - publicado'!O139</f>
        <v>0</v>
      </c>
      <c r="P139" s="2">
        <f>+'DB10 - corregido'!P139-'DB10 - publicado'!P139</f>
        <v>0</v>
      </c>
      <c r="Q139" s="16">
        <f>+'DB10 - corregido'!Q139-'DB10 - publicado'!Q139</f>
        <v>0</v>
      </c>
      <c r="R139" s="2">
        <f>+'DB10 - corregido'!R139-'DB10 - publicado'!R139</f>
        <v>0</v>
      </c>
      <c r="S139" s="2">
        <f>+'DB10 - corregido'!S139-'DB10 - publicado'!S139</f>
        <v>0</v>
      </c>
      <c r="T139" s="2">
        <f>+'DB10 - corregido'!T139-'DB10 - publicado'!T139</f>
        <v>0</v>
      </c>
      <c r="U139" s="16">
        <f>+'DB10 - corregido'!U139-'DB10 - publicado'!U139</f>
        <v>0</v>
      </c>
      <c r="V139" s="2">
        <f>+'DB10 - corregido'!V139-'DB10 - publicado'!V139</f>
        <v>0</v>
      </c>
      <c r="W139" s="2">
        <f>+ROUND('DB10 - corregido'!W139,1)-ROUND('DB10 - publicado'!W139,1)</f>
        <v>0</v>
      </c>
      <c r="X139" s="16">
        <f>+'DB10 - corregido'!X139-'DB10 - publicado'!X139</f>
        <v>0</v>
      </c>
      <c r="Y139" s="2">
        <f>+'DB10 - corregido'!Y139-'DB10 - publicado'!Y139</f>
        <v>0</v>
      </c>
      <c r="Z139" s="2">
        <f>+'DB10 - corregido'!Z139-'DB10 - publicado'!Z139</f>
        <v>0</v>
      </c>
      <c r="AA139" s="2">
        <f>+'DB10 - corregido'!AA139-'DB10 - publicado'!AA139</f>
        <v>0</v>
      </c>
      <c r="AB139" s="2">
        <f>+'DB10 - corregido'!AB139-'DB10 - publicado'!AB139</f>
        <v>0</v>
      </c>
      <c r="AC139" s="2">
        <f>+'DB10 - corregido'!AC139-'DB10 - publicado'!AC139</f>
        <v>0</v>
      </c>
      <c r="AD139" s="16">
        <f>+'DB10 - corregido'!AD139-'DB10 - publicado'!AD139</f>
        <v>0</v>
      </c>
      <c r="AE139" s="2">
        <f>+'DB10 - corregido'!AE139-'DB10 - publicado'!AE139</f>
        <v>0</v>
      </c>
      <c r="AF139" s="2">
        <f>+'DB10 - corregido'!AF139-'DB10 - publicado'!AF139</f>
        <v>0</v>
      </c>
      <c r="AG139" s="17">
        <f>IF(AND('DB10 - corregido'!AG139="no practice",'DB10 - publicado'!AG139="no practice"),0,'DB10 - corregido'!AG139-'DB10 - publicado'!AG139)</f>
        <v>0</v>
      </c>
      <c r="AH139" s="14">
        <f>IF(AND('DB10 - corregido'!AH139="no practice",'DB10 - publicado'!AH139="no practice"),0,'DB10 - corregido'!AH139-'DB10 - publicado'!AH139)</f>
        <v>0</v>
      </c>
      <c r="AI139" s="18">
        <f>+'DB10 - corregido'!AI139-'DB10 - publicado'!AI139</f>
        <v>0</v>
      </c>
      <c r="AK139" s="8">
        <v>0</v>
      </c>
    </row>
    <row r="140" spans="1:37" s="8" customFormat="1" ht="15">
      <c r="A140" s="61" t="s">
        <v>158</v>
      </c>
      <c r="B140" s="15">
        <f>+'DB10 - corregido'!B140-'DB10 - publicado'!B140</f>
        <v>0</v>
      </c>
      <c r="C140" s="15">
        <f>+'DB10 - corregido'!C140-'DB10 - publicado'!C140</f>
        <v>0</v>
      </c>
      <c r="D140" s="15">
        <f>+ROUND('DB10 - corregido'!D140,1)-ROUND('DB10 - publicado'!D140,1)</f>
        <v>0</v>
      </c>
      <c r="E140" s="15">
        <f>+ROUND('DB10 - corregido'!E140,1)-ROUND('DB10 - publicado'!E140,1)</f>
        <v>0</v>
      </c>
      <c r="F140" s="16">
        <f>IF(AND('DB10 - corregido'!F140="no practice",'DB10 - publicado'!F140="no practice"),0,'DB10 - corregido'!F140-'DB10 - publicado'!F140)</f>
        <v>0</v>
      </c>
      <c r="G140" s="2">
        <f>IF(AND('DB10 - corregido'!G140="no practice",'DB10 - publicado'!G140="no practice"),0,'DB10 - corregido'!G140-'DB10 - publicado'!G140)</f>
        <v>0</v>
      </c>
      <c r="H140" s="2">
        <f>IF(AND('DB10 - corregido'!H140="no practice",'DB10 - publicado'!H140="no practice"),0,ROUND('DB10 - corregido'!H140,1)-ROUND('DB10 - publicado'!H140,1))</f>
        <v>0</v>
      </c>
      <c r="I140" s="16">
        <f>IF(AND('DB10 - corregido'!I140="no practice",'DB10 - publicado'!I140="no practice"),0,'DB10 - corregido'!I140-'DB10 - publicado'!I140)</f>
        <v>0</v>
      </c>
      <c r="J140" s="2">
        <f>IF(AND('DB10 - corregido'!J140="no practice",'DB10 - publicado'!J140="no practice"),0,'DB10 - corregido'!J140-'DB10 - publicado'!J140)</f>
        <v>0</v>
      </c>
      <c r="K140" s="2">
        <f>IF(AND('DB10 - corregido'!K140="no practice",'DB10 - publicado'!K140="no practice"),0,ROUND('DB10 - corregido'!K140,1)-ROUND('DB10 - publicado'!K140,1))</f>
        <v>0</v>
      </c>
      <c r="L140" s="16">
        <f>+'DB10 - corregido'!L140-'DB10 - publicado'!L140</f>
        <v>0</v>
      </c>
      <c r="M140" s="2">
        <f>+'DB10 - corregido'!M140-'DB10 - publicado'!M140</f>
        <v>0</v>
      </c>
      <c r="N140" s="2">
        <f>+'DB10 - corregido'!N140-'DB10 - publicado'!N140</f>
        <v>0</v>
      </c>
      <c r="O140" s="2">
        <f>+'DB10 - corregido'!O140-'DB10 - publicado'!O140</f>
        <v>-1</v>
      </c>
      <c r="P140" s="2">
        <f>+'DB10 - corregido'!P140-'DB10 - publicado'!P140</f>
        <v>-1</v>
      </c>
      <c r="Q140" s="16">
        <f>+'DB10 - corregido'!Q140-'DB10 - publicado'!Q140</f>
        <v>0</v>
      </c>
      <c r="R140" s="2">
        <f>+'DB10 - corregido'!R140-'DB10 - publicado'!R140</f>
        <v>0</v>
      </c>
      <c r="S140" s="2">
        <f>+'DB10 - corregido'!S140-'DB10 - publicado'!S140</f>
        <v>0</v>
      </c>
      <c r="T140" s="2">
        <f>+'DB10 - corregido'!T140-'DB10 - publicado'!T140</f>
        <v>0</v>
      </c>
      <c r="U140" s="16">
        <f>+'DB10 - corregido'!U140-'DB10 - publicado'!U140</f>
        <v>0</v>
      </c>
      <c r="V140" s="2">
        <f>+'DB10 - corregido'!V140-'DB10 - publicado'!V140</f>
        <v>0</v>
      </c>
      <c r="W140" s="2">
        <f>+ROUND('DB10 - corregido'!W140,1)-ROUND('DB10 - publicado'!W140,1)</f>
        <v>0</v>
      </c>
      <c r="X140" s="16">
        <f>+'DB10 - corregido'!X140-'DB10 - publicado'!X140</f>
        <v>0</v>
      </c>
      <c r="Y140" s="2">
        <f>+'DB10 - corregido'!Y140-'DB10 - publicado'!Y140</f>
        <v>0</v>
      </c>
      <c r="Z140" s="2">
        <f>+'DB10 - corregido'!Z140-'DB10 - publicado'!Z140</f>
        <v>0</v>
      </c>
      <c r="AA140" s="2">
        <f>+'DB10 - corregido'!AA140-'DB10 - publicado'!AA140</f>
        <v>0</v>
      </c>
      <c r="AB140" s="2">
        <f>+'DB10 - corregido'!AB140-'DB10 - publicado'!AB140</f>
        <v>0</v>
      </c>
      <c r="AC140" s="2">
        <f>+'DB10 - corregido'!AC140-'DB10 - publicado'!AC140</f>
        <v>0</v>
      </c>
      <c r="AD140" s="16">
        <f>+'DB10 - corregido'!AD140-'DB10 - publicado'!AD140</f>
        <v>0</v>
      </c>
      <c r="AE140" s="2">
        <f>+'DB10 - corregido'!AE140-'DB10 - publicado'!AE140</f>
        <v>0</v>
      </c>
      <c r="AF140" s="2">
        <f>+'DB10 - corregido'!AF140-'DB10 - publicado'!AF140</f>
        <v>0</v>
      </c>
      <c r="AG140" s="17">
        <f>IF(AND('DB10 - corregido'!AG140="no practice",'DB10 - publicado'!AG140="no practice"),0,'DB10 - corregido'!AG140-'DB10 - publicado'!AG140)</f>
        <v>0</v>
      </c>
      <c r="AH140" s="14">
        <f>IF(AND('DB10 - corregido'!AH140="no practice",'DB10 - publicado'!AH140="no practice"),0,'DB10 - corregido'!AH140-'DB10 - publicado'!AH140)</f>
        <v>0</v>
      </c>
      <c r="AI140" s="18">
        <f>+'DB10 - corregido'!AI140-'DB10 - publicado'!AI140</f>
        <v>0</v>
      </c>
      <c r="AK140" s="8">
        <v>0</v>
      </c>
    </row>
    <row r="141" spans="1:37" s="8" customFormat="1" ht="15">
      <c r="A141" s="61" t="s">
        <v>159</v>
      </c>
      <c r="B141" s="15">
        <f>+'DB10 - corregido'!B141-'DB10 - publicado'!B141</f>
        <v>0</v>
      </c>
      <c r="C141" s="15">
        <f>+'DB10 - corregido'!C141-'DB10 - publicado'!C141</f>
        <v>0</v>
      </c>
      <c r="D141" s="15">
        <f>+ROUND('DB10 - corregido'!D141,1)-ROUND('DB10 - publicado'!D141,1)</f>
        <v>0</v>
      </c>
      <c r="E141" s="15">
        <f>+ROUND('DB10 - corregido'!E141,1)-ROUND('DB10 - publicado'!E141,1)</f>
        <v>0</v>
      </c>
      <c r="F141" s="16">
        <f>IF(AND('DB10 - corregido'!F141="no practice",'DB10 - publicado'!F141="no practice"),0,'DB10 - corregido'!F141-'DB10 - publicado'!F141)</f>
        <v>0</v>
      </c>
      <c r="G141" s="2">
        <f>IF(AND('DB10 - corregido'!G141="no practice",'DB10 - publicado'!G141="no practice"),0,'DB10 - corregido'!G141-'DB10 - publicado'!G141)</f>
        <v>0</v>
      </c>
      <c r="H141" s="2">
        <f>IF(AND('DB10 - corregido'!H141="no practice",'DB10 - publicado'!H141="no practice"),0,ROUND('DB10 - corregido'!H141,1)-ROUND('DB10 - publicado'!H141,1))</f>
        <v>0</v>
      </c>
      <c r="I141" s="16">
        <f>IF(AND('DB10 - corregido'!I141="no practice",'DB10 - publicado'!I141="no practice"),0,'DB10 - corregido'!I141-'DB10 - publicado'!I141)</f>
        <v>0</v>
      </c>
      <c r="J141" s="2">
        <f>IF(AND('DB10 - corregido'!J141="no practice",'DB10 - publicado'!J141="no practice"),0,'DB10 - corregido'!J141-'DB10 - publicado'!J141)</f>
        <v>0</v>
      </c>
      <c r="K141" s="2">
        <f>IF(AND('DB10 - corregido'!K141="no practice",'DB10 - publicado'!K141="no practice"),0,ROUND('DB10 - corregido'!K141,1)-ROUND('DB10 - publicado'!K141,1))</f>
        <v>0</v>
      </c>
      <c r="L141" s="16">
        <f>+'DB10 - corregido'!L141-'DB10 - publicado'!L141</f>
        <v>0</v>
      </c>
      <c r="M141" s="2">
        <f>+'DB10 - corregido'!M141-'DB10 - publicado'!M141</f>
        <v>0</v>
      </c>
      <c r="N141" s="2">
        <f>+'DB10 - corregido'!N141-'DB10 - publicado'!N141</f>
        <v>0</v>
      </c>
      <c r="O141" s="2">
        <f>+'DB10 - corregido'!O141-'DB10 - publicado'!O141</f>
        <v>-1</v>
      </c>
      <c r="P141" s="2">
        <f>+'DB10 - corregido'!P141-'DB10 - publicado'!P141</f>
        <v>-1</v>
      </c>
      <c r="Q141" s="16">
        <f>+'DB10 - corregido'!Q141-'DB10 - publicado'!Q141</f>
        <v>0</v>
      </c>
      <c r="R141" s="2">
        <f>+'DB10 - corregido'!R141-'DB10 - publicado'!R141</f>
        <v>0</v>
      </c>
      <c r="S141" s="2">
        <f>+'DB10 - corregido'!S141-'DB10 - publicado'!S141</f>
        <v>0</v>
      </c>
      <c r="T141" s="2">
        <f>+'DB10 - corregido'!T141-'DB10 - publicado'!T141</f>
        <v>0</v>
      </c>
      <c r="U141" s="16">
        <f>+'DB10 - corregido'!U141-'DB10 - publicado'!U141</f>
        <v>0</v>
      </c>
      <c r="V141" s="2">
        <f>+'DB10 - corregido'!V141-'DB10 - publicado'!V141</f>
        <v>0</v>
      </c>
      <c r="W141" s="2">
        <f>+ROUND('DB10 - corregido'!W141,1)-ROUND('DB10 - publicado'!W141,1)</f>
        <v>0</v>
      </c>
      <c r="X141" s="16">
        <f>+'DB10 - corregido'!X141-'DB10 - publicado'!X141</f>
        <v>0</v>
      </c>
      <c r="Y141" s="2">
        <f>+'DB10 - corregido'!Y141-'DB10 - publicado'!Y141</f>
        <v>-2</v>
      </c>
      <c r="Z141" s="2">
        <f>+'DB10 - corregido'!Z141-'DB10 - publicado'!Z141</f>
        <v>-149</v>
      </c>
      <c r="AA141" s="2">
        <f>+'DB10 - corregido'!AA141-'DB10 - publicado'!AA141</f>
        <v>0</v>
      </c>
      <c r="AB141" s="2">
        <f>+'DB10 - corregido'!AB141-'DB10 - publicado'!AB141</f>
        <v>0</v>
      </c>
      <c r="AC141" s="2">
        <f>+'DB10 - corregido'!AC141-'DB10 - publicado'!AC141</f>
        <v>0</v>
      </c>
      <c r="AD141" s="16">
        <f>+'DB10 - corregido'!AD141-'DB10 - publicado'!AD141</f>
        <v>0</v>
      </c>
      <c r="AE141" s="2">
        <f>+'DB10 - corregido'!AE141-'DB10 - publicado'!AE141</f>
        <v>0</v>
      </c>
      <c r="AF141" s="2">
        <f>+'DB10 - corregido'!AF141-'DB10 - publicado'!AF141</f>
        <v>0</v>
      </c>
      <c r="AG141" s="17">
        <f>IF(AND('DB10 - corregido'!AG141="no practice",'DB10 - publicado'!AG141="no practice"),0,'DB10 - corregido'!AG141-'DB10 - publicado'!AG141)</f>
        <v>0</v>
      </c>
      <c r="AH141" s="14">
        <f>IF(AND('DB10 - corregido'!AH141="no practice",'DB10 - publicado'!AH141="no practice"),0,'DB10 - corregido'!AH141-'DB10 - publicado'!AH141)</f>
        <v>0</v>
      </c>
      <c r="AI141" s="18">
        <f>+'DB10 - corregido'!AI141-'DB10 - publicado'!AI141</f>
        <v>0</v>
      </c>
      <c r="AK141" s="8">
        <v>0</v>
      </c>
    </row>
    <row r="142" spans="1:37" s="8" customFormat="1" ht="15">
      <c r="A142" s="61" t="s">
        <v>70</v>
      </c>
      <c r="B142" s="15">
        <f>+'DB10 - corregido'!B142-'DB10 - publicado'!B142</f>
        <v>0</v>
      </c>
      <c r="C142" s="15">
        <f>+'DB10 - corregido'!C142-'DB10 - publicado'!C142</f>
        <v>0</v>
      </c>
      <c r="D142" s="15">
        <f>+ROUND('DB10 - corregido'!D142,1)-ROUND('DB10 - publicado'!D142,1)</f>
        <v>0</v>
      </c>
      <c r="E142" s="15">
        <f>+ROUND('DB10 - corregido'!E142,1)-ROUND('DB10 - publicado'!E142,1)</f>
        <v>0</v>
      </c>
      <c r="F142" s="16">
        <f>IF(AND('DB10 - corregido'!F142="no practice",'DB10 - publicado'!F142="no practice"),0,'DB10 - corregido'!F142-'DB10 - publicado'!F142)</f>
        <v>0</v>
      </c>
      <c r="G142" s="2">
        <f>IF(AND('DB10 - corregido'!G142="no practice",'DB10 - publicado'!G142="no practice"),0,'DB10 - corregido'!G142-'DB10 - publicado'!G142)</f>
        <v>0</v>
      </c>
      <c r="H142" s="2">
        <f>IF(AND('DB10 - corregido'!H142="no practice",'DB10 - publicado'!H142="no practice"),0,ROUND('DB10 - corregido'!H142,1)-ROUND('DB10 - publicado'!H142,1))</f>
        <v>0</v>
      </c>
      <c r="I142" s="16">
        <f>IF(AND('DB10 - corregido'!I142="no practice",'DB10 - publicado'!I142="no practice"),0,'DB10 - corregido'!I142-'DB10 - publicado'!I142)</f>
        <v>0</v>
      </c>
      <c r="J142" s="2">
        <f>IF(AND('DB10 - corregido'!J142="no practice",'DB10 - publicado'!J142="no practice"),0,'DB10 - corregido'!J142-'DB10 - publicado'!J142)</f>
        <v>0</v>
      </c>
      <c r="K142" s="2">
        <f>IF(AND('DB10 - corregido'!K142="no practice",'DB10 - publicado'!K142="no practice"),0,ROUND('DB10 - corregido'!K142,1)-ROUND('DB10 - publicado'!K142,1))</f>
        <v>0</v>
      </c>
      <c r="L142" s="16">
        <f>+'DB10 - corregido'!L142-'DB10 - publicado'!L142</f>
        <v>0</v>
      </c>
      <c r="M142" s="2">
        <f>+'DB10 - corregido'!M142-'DB10 - publicado'!M142</f>
        <v>0</v>
      </c>
      <c r="N142" s="2">
        <f>+'DB10 - corregido'!N142-'DB10 - publicado'!N142</f>
        <v>0</v>
      </c>
      <c r="O142" s="2">
        <f>+'DB10 - corregido'!O142-'DB10 - publicado'!O142</f>
        <v>0</v>
      </c>
      <c r="P142" s="2">
        <f>+'DB10 - corregido'!P142-'DB10 - publicado'!P142</f>
        <v>0</v>
      </c>
      <c r="Q142" s="16">
        <f>+'DB10 - corregido'!Q142-'DB10 - publicado'!Q142</f>
        <v>0</v>
      </c>
      <c r="R142" s="2">
        <f>+'DB10 - corregido'!R142-'DB10 - publicado'!R142</f>
        <v>0</v>
      </c>
      <c r="S142" s="2">
        <f>+'DB10 - corregido'!S142-'DB10 - publicado'!S142</f>
        <v>0</v>
      </c>
      <c r="T142" s="2">
        <f>+'DB10 - corregido'!T142-'DB10 - publicado'!T142</f>
        <v>0</v>
      </c>
      <c r="U142" s="16">
        <f>+'DB10 - corregido'!U142-'DB10 - publicado'!U142</f>
        <v>0</v>
      </c>
      <c r="V142" s="2">
        <f>+'DB10 - corregido'!V142-'DB10 - publicado'!V142</f>
        <v>0</v>
      </c>
      <c r="W142" s="2">
        <f>+ROUND('DB10 - corregido'!W142,1)-ROUND('DB10 - publicado'!W142,1)</f>
        <v>0</v>
      </c>
      <c r="X142" s="16">
        <f>+'DB10 - corregido'!X142-'DB10 - publicado'!X142</f>
        <v>0</v>
      </c>
      <c r="Y142" s="2">
        <f>+'DB10 - corregido'!Y142-'DB10 - publicado'!Y142</f>
        <v>0</v>
      </c>
      <c r="Z142" s="2">
        <f>+'DB10 - corregido'!Z142-'DB10 - publicado'!Z142</f>
        <v>0</v>
      </c>
      <c r="AA142" s="2">
        <f>+'DB10 - corregido'!AA142-'DB10 - publicado'!AA142</f>
        <v>0</v>
      </c>
      <c r="AB142" s="2">
        <f>+'DB10 - corregido'!AB142-'DB10 - publicado'!AB142</f>
        <v>0</v>
      </c>
      <c r="AC142" s="2">
        <f>+'DB10 - corregido'!AC142-'DB10 - publicado'!AC142</f>
        <v>0</v>
      </c>
      <c r="AD142" s="16">
        <f>+'DB10 - corregido'!AD142-'DB10 - publicado'!AD142</f>
        <v>0</v>
      </c>
      <c r="AE142" s="2">
        <f>+'DB10 - corregido'!AE142-'DB10 - publicado'!AE142</f>
        <v>0</v>
      </c>
      <c r="AF142" s="2">
        <f>+'DB10 - corregido'!AF142-'DB10 - publicado'!AF142</f>
        <v>0</v>
      </c>
      <c r="AG142" s="17">
        <f>IF(AND('DB10 - corregido'!AG142="no practice",'DB10 - publicado'!AG142="no practice"),0,'DB10 - corregido'!AG142-'DB10 - publicado'!AG142)</f>
        <v>0</v>
      </c>
      <c r="AH142" s="14">
        <f>IF(AND('DB10 - corregido'!AH142="no practice",'DB10 - publicado'!AH142="no practice"),0,'DB10 - corregido'!AH142-'DB10 - publicado'!AH142)</f>
        <v>0</v>
      </c>
      <c r="AI142" s="18">
        <f>+'DB10 - corregido'!AI142-'DB10 - publicado'!AI142</f>
        <v>0</v>
      </c>
      <c r="AK142" s="8">
        <v>0</v>
      </c>
    </row>
    <row r="143" spans="1:37" s="8" customFormat="1" ht="15">
      <c r="A143" s="61" t="s">
        <v>71</v>
      </c>
      <c r="B143" s="15">
        <f>+'DB10 - corregido'!B143-'DB10 - publicado'!B143</f>
        <v>0</v>
      </c>
      <c r="C143" s="15">
        <f>+'DB10 - corregido'!C143-'DB10 - publicado'!C143</f>
        <v>0</v>
      </c>
      <c r="D143" s="15">
        <f>+ROUND('DB10 - corregido'!D143,1)-ROUND('DB10 - publicado'!D143,1)</f>
        <v>0</v>
      </c>
      <c r="E143" s="15">
        <f>+ROUND('DB10 - corregido'!E143,1)-ROUND('DB10 - publicado'!E143,1)</f>
        <v>0</v>
      </c>
      <c r="F143" s="16">
        <f>IF(AND('DB10 - corregido'!F143="no practice",'DB10 - publicado'!F143="no practice"),0,'DB10 - corregido'!F143-'DB10 - publicado'!F143)</f>
        <v>0</v>
      </c>
      <c r="G143" s="2">
        <f>IF(AND('DB10 - corregido'!G143="no practice",'DB10 - publicado'!G143="no practice"),0,'DB10 - corregido'!G143-'DB10 - publicado'!G143)</f>
        <v>0</v>
      </c>
      <c r="H143" s="2">
        <f>IF(AND('DB10 - corregido'!H143="no practice",'DB10 - publicado'!H143="no practice"),0,ROUND('DB10 - corregido'!H143,1)-ROUND('DB10 - publicado'!H143,1))</f>
        <v>0</v>
      </c>
      <c r="I143" s="16">
        <f>IF(AND('DB10 - corregido'!I143="no practice",'DB10 - publicado'!I143="no practice"),0,'DB10 - corregido'!I143-'DB10 - publicado'!I143)</f>
        <v>0</v>
      </c>
      <c r="J143" s="2">
        <f>IF(AND('DB10 - corregido'!J143="no practice",'DB10 - publicado'!J143="no practice"),0,'DB10 - corregido'!J143-'DB10 - publicado'!J143)</f>
        <v>0</v>
      </c>
      <c r="K143" s="2">
        <f>IF(AND('DB10 - corregido'!K143="no practice",'DB10 - publicado'!K143="no practice"),0,ROUND('DB10 - corregido'!K143,1)-ROUND('DB10 - publicado'!K143,1))</f>
        <v>0</v>
      </c>
      <c r="L143" s="16">
        <f>+'DB10 - corregido'!L143-'DB10 - publicado'!L143</f>
        <v>-1</v>
      </c>
      <c r="M143" s="2">
        <f>+'DB10 - corregido'!M143-'DB10 - publicado'!M143</f>
        <v>0</v>
      </c>
      <c r="N143" s="2">
        <f>+'DB10 - corregido'!N143-'DB10 - publicado'!N143</f>
        <v>0</v>
      </c>
      <c r="O143" s="2">
        <f>+'DB10 - corregido'!O143-'DB10 - publicado'!O143</f>
        <v>0</v>
      </c>
      <c r="P143" s="2">
        <f>+'DB10 - corregido'!P143-'DB10 - publicado'!P143</f>
        <v>-1</v>
      </c>
      <c r="Q143" s="16">
        <f>+'DB10 - corregido'!Q143-'DB10 - publicado'!Q143</f>
        <v>0</v>
      </c>
      <c r="R143" s="2">
        <f>+'DB10 - corregido'!R143-'DB10 - publicado'!R143</f>
        <v>0</v>
      </c>
      <c r="S143" s="2">
        <f>+'DB10 - corregido'!S143-'DB10 - publicado'!S143</f>
        <v>0</v>
      </c>
      <c r="T143" s="2">
        <f>+'DB10 - corregido'!T143-'DB10 - publicado'!T143</f>
        <v>0</v>
      </c>
      <c r="U143" s="16">
        <f>+'DB10 - corregido'!U143-'DB10 - publicado'!U143</f>
        <v>0</v>
      </c>
      <c r="V143" s="2">
        <f>+'DB10 - corregido'!V143-'DB10 - publicado'!V143</f>
        <v>0</v>
      </c>
      <c r="W143" s="2">
        <f>+ROUND('DB10 - corregido'!W143,1)-ROUND('DB10 - publicado'!W143,1)</f>
        <v>0</v>
      </c>
      <c r="X143" s="16">
        <f>+'DB10 - corregido'!X143-'DB10 - publicado'!X143</f>
        <v>0</v>
      </c>
      <c r="Y143" s="2">
        <f>+'DB10 - corregido'!Y143-'DB10 - publicado'!Y143</f>
        <v>0</v>
      </c>
      <c r="Z143" s="2">
        <f>+'DB10 - corregido'!Z143-'DB10 - publicado'!Z143</f>
        <v>0</v>
      </c>
      <c r="AA143" s="2">
        <f>+'DB10 - corregido'!AA143-'DB10 - publicado'!AA143</f>
        <v>0</v>
      </c>
      <c r="AB143" s="2">
        <f>+'DB10 - corregido'!AB143-'DB10 - publicado'!AB143</f>
        <v>0</v>
      </c>
      <c r="AC143" s="2">
        <f>+'DB10 - corregido'!AC143-'DB10 - publicado'!AC143</f>
        <v>0</v>
      </c>
      <c r="AD143" s="16">
        <f>+'DB10 - corregido'!AD143-'DB10 - publicado'!AD143</f>
        <v>0</v>
      </c>
      <c r="AE143" s="2">
        <f>+'DB10 - corregido'!AE143-'DB10 - publicado'!AE143</f>
        <v>0</v>
      </c>
      <c r="AF143" s="2">
        <f>+'DB10 - corregido'!AF143-'DB10 - publicado'!AF143</f>
        <v>0</v>
      </c>
      <c r="AG143" s="17">
        <f>IF(AND('DB10 - corregido'!AG143="no practice",'DB10 - publicado'!AG143="no practice"),0,'DB10 - corregido'!AG143-'DB10 - publicado'!AG143)</f>
        <v>0</v>
      </c>
      <c r="AH143" s="14">
        <f>IF(AND('DB10 - corregido'!AH143="no practice",'DB10 - publicado'!AH143="no practice"),0,'DB10 - corregido'!AH143-'DB10 - publicado'!AH143)</f>
        <v>0</v>
      </c>
      <c r="AI143" s="18">
        <f>+'DB10 - corregido'!AI143-'DB10 - publicado'!AI143</f>
        <v>0</v>
      </c>
      <c r="AK143" s="8">
        <v>0</v>
      </c>
    </row>
    <row r="144" spans="1:37" s="8" customFormat="1" ht="15">
      <c r="A144" s="61" t="s">
        <v>72</v>
      </c>
      <c r="B144" s="15">
        <f>+'DB10 - corregido'!B144-'DB10 - publicado'!B144</f>
        <v>1</v>
      </c>
      <c r="C144" s="15">
        <f>+'DB10 - corregido'!C144-'DB10 - publicado'!C144</f>
        <v>1</v>
      </c>
      <c r="D144" s="15">
        <f>+ROUND('DB10 - corregido'!D144,1)-ROUND('DB10 - publicado'!D144,1)</f>
        <v>11.899999999999999</v>
      </c>
      <c r="E144" s="15">
        <f>+ROUND('DB10 - corregido'!E144,1)-ROUND('DB10 - publicado'!E144,1)</f>
        <v>0</v>
      </c>
      <c r="F144" s="16">
        <f>IF(AND('DB10 - corregido'!F144="no practice",'DB10 - publicado'!F144="no practice"),0,'DB10 - corregido'!F144-'DB10 - publicado'!F144)</f>
        <v>1</v>
      </c>
      <c r="G144" s="2">
        <f>IF(AND('DB10 - corregido'!G144="no practice",'DB10 - publicado'!G144="no practice"),0,'DB10 - corregido'!G144-'DB10 - publicado'!G144)</f>
        <v>0</v>
      </c>
      <c r="H144" s="2">
        <f>IF(AND('DB10 - corregido'!H144="no practice",'DB10 - publicado'!H144="no practice"),0,ROUND('DB10 - corregido'!H144,1)-ROUND('DB10 - publicado'!H144,1))</f>
        <v>0</v>
      </c>
      <c r="I144" s="16">
        <f>IF(AND('DB10 - corregido'!I144="no practice",'DB10 - publicado'!I144="no practice"),0,'DB10 - corregido'!I144-'DB10 - publicado'!I144)</f>
        <v>0</v>
      </c>
      <c r="J144" s="2">
        <f>IF(AND('DB10 - corregido'!J144="no practice",'DB10 - publicado'!J144="no practice"),0,'DB10 - corregido'!J144-'DB10 - publicado'!J144)</f>
        <v>0</v>
      </c>
      <c r="K144" s="2">
        <f>IF(AND('DB10 - corregido'!K144="no practice",'DB10 - publicado'!K144="no practice"),0,ROUND('DB10 - corregido'!K144,1)-ROUND('DB10 - publicado'!K144,1))</f>
        <v>0</v>
      </c>
      <c r="L144" s="16">
        <f>+'DB10 - corregido'!L144-'DB10 - publicado'!L144</f>
        <v>0</v>
      </c>
      <c r="M144" s="2">
        <f>+'DB10 - corregido'!M144-'DB10 - publicado'!M144</f>
        <v>0</v>
      </c>
      <c r="N144" s="2">
        <f>+'DB10 - corregido'!N144-'DB10 - publicado'!N144</f>
        <v>0</v>
      </c>
      <c r="O144" s="2">
        <f>+'DB10 - corregido'!O144-'DB10 - publicado'!O144</f>
        <v>0</v>
      </c>
      <c r="P144" s="2">
        <f>+'DB10 - corregido'!P144-'DB10 - publicado'!P144</f>
        <v>0</v>
      </c>
      <c r="Q144" s="16">
        <f>+'DB10 - corregido'!Q144-'DB10 - publicado'!Q144</f>
        <v>0</v>
      </c>
      <c r="R144" s="2">
        <f>+'DB10 - corregido'!R144-'DB10 - publicado'!R144</f>
        <v>0</v>
      </c>
      <c r="S144" s="2">
        <f>+'DB10 - corregido'!S144-'DB10 - publicado'!S144</f>
        <v>0</v>
      </c>
      <c r="T144" s="2">
        <f>+'DB10 - corregido'!T144-'DB10 - publicado'!T144</f>
        <v>0</v>
      </c>
      <c r="U144" s="16">
        <f>+'DB10 - corregido'!U144-'DB10 - publicado'!U144</f>
        <v>0</v>
      </c>
      <c r="V144" s="2">
        <f>+'DB10 - corregido'!V144-'DB10 - publicado'!V144</f>
        <v>0</v>
      </c>
      <c r="W144" s="2">
        <f>+ROUND('DB10 - corregido'!W144,1)-ROUND('DB10 - publicado'!W144,1)</f>
        <v>0</v>
      </c>
      <c r="X144" s="16">
        <f>+'DB10 - corregido'!X144-'DB10 - publicado'!X144</f>
        <v>-1</v>
      </c>
      <c r="Y144" s="2">
        <f>+'DB10 - corregido'!Y144-'DB10 - publicado'!Y144</f>
        <v>0</v>
      </c>
      <c r="Z144" s="2">
        <f>+'DB10 - corregido'!Z144-'DB10 - publicado'!Z144</f>
        <v>-963</v>
      </c>
      <c r="AA144" s="2">
        <f>+'DB10 - corregido'!AA144-'DB10 - publicado'!AA144</f>
        <v>0</v>
      </c>
      <c r="AB144" s="2">
        <f>+'DB10 - corregido'!AB144-'DB10 - publicado'!AB144</f>
        <v>0</v>
      </c>
      <c r="AC144" s="2">
        <f>+'DB10 - corregido'!AC144-'DB10 - publicado'!AC144</f>
        <v>-963</v>
      </c>
      <c r="AD144" s="16">
        <f>+'DB10 - corregido'!AD144-'DB10 - publicado'!AD144</f>
        <v>-1</v>
      </c>
      <c r="AE144" s="2">
        <f>+'DB10 - corregido'!AE144-'DB10 - publicado'!AE144</f>
        <v>0</v>
      </c>
      <c r="AF144" s="2">
        <f>+'DB10 - corregido'!AF144-'DB10 - publicado'!AF144</f>
        <v>0</v>
      </c>
      <c r="AG144" s="17">
        <f>IF(AND('DB10 - corregido'!AG144="no practice",'DB10 - publicado'!AG144="no practice"),0,'DB10 - corregido'!AG144-'DB10 - publicado'!AG144)</f>
        <v>0</v>
      </c>
      <c r="AH144" s="14">
        <f>IF(AND('DB10 - corregido'!AH144="no practice",'DB10 - publicado'!AH144="no practice"),0,'DB10 - corregido'!AH144-'DB10 - publicado'!AH144)</f>
        <v>0</v>
      </c>
      <c r="AI144" s="18">
        <f>+'DB10 - corregido'!AI144-'DB10 - publicado'!AI144</f>
        <v>0</v>
      </c>
      <c r="AK144" s="8">
        <v>0</v>
      </c>
    </row>
    <row r="145" spans="1:37" s="8" customFormat="1" ht="15">
      <c r="A145" s="61" t="s">
        <v>160</v>
      </c>
      <c r="B145" s="15">
        <f>+'DB10 - corregido'!B145-'DB10 - publicado'!B145</f>
        <v>0</v>
      </c>
      <c r="C145" s="15">
        <f>+'DB10 - corregido'!C145-'DB10 - publicado'!C145</f>
        <v>0</v>
      </c>
      <c r="D145" s="15">
        <f>+ROUND('DB10 - corregido'!D145,1)-ROUND('DB10 - publicado'!D145,1)</f>
        <v>0</v>
      </c>
      <c r="E145" s="15">
        <f>+ROUND('DB10 - corregido'!E145,1)-ROUND('DB10 - publicado'!E145,1)</f>
        <v>0</v>
      </c>
      <c r="F145" s="16">
        <f>IF(AND('DB10 - corregido'!F145="no practice",'DB10 - publicado'!F145="no practice"),0,'DB10 - corregido'!F145-'DB10 - publicado'!F145)</f>
        <v>0</v>
      </c>
      <c r="G145" s="2">
        <f>IF(AND('DB10 - corregido'!G145="no practice",'DB10 - publicado'!G145="no practice"),0,'DB10 - corregido'!G145-'DB10 - publicado'!G145)</f>
        <v>0</v>
      </c>
      <c r="H145" s="2">
        <f>IF(AND('DB10 - corregido'!H145="no practice",'DB10 - publicado'!H145="no practice"),0,ROUND('DB10 - corregido'!H145,1)-ROUND('DB10 - publicado'!H145,1))</f>
        <v>0</v>
      </c>
      <c r="I145" s="16">
        <f>IF(AND('DB10 - corregido'!I145="no practice",'DB10 - publicado'!I145="no practice"),0,'DB10 - corregido'!I145-'DB10 - publicado'!I145)</f>
        <v>0</v>
      </c>
      <c r="J145" s="2">
        <f>IF(AND('DB10 - corregido'!J145="no practice",'DB10 - publicado'!J145="no practice"),0,'DB10 - corregido'!J145-'DB10 - publicado'!J145)</f>
        <v>0</v>
      </c>
      <c r="K145" s="2">
        <f>IF(AND('DB10 - corregido'!K145="no practice",'DB10 - publicado'!K145="no practice"),0,ROUND('DB10 - corregido'!K145,1)-ROUND('DB10 - publicado'!K145,1))</f>
        <v>0</v>
      </c>
      <c r="L145" s="16">
        <f>+'DB10 - corregido'!L145-'DB10 - publicado'!L145</f>
        <v>0</v>
      </c>
      <c r="M145" s="2">
        <f>+'DB10 - corregido'!M145-'DB10 - publicado'!M145</f>
        <v>0</v>
      </c>
      <c r="N145" s="2">
        <f>+'DB10 - corregido'!N145-'DB10 - publicado'!N145</f>
        <v>0</v>
      </c>
      <c r="O145" s="2">
        <f>+'DB10 - corregido'!O145-'DB10 - publicado'!O145</f>
        <v>0</v>
      </c>
      <c r="P145" s="2">
        <f>+'DB10 - corregido'!P145-'DB10 - publicado'!P145</f>
        <v>0</v>
      </c>
      <c r="Q145" s="16">
        <f>+'DB10 - corregido'!Q145-'DB10 - publicado'!Q145</f>
        <v>0</v>
      </c>
      <c r="R145" s="2">
        <f>+'DB10 - corregido'!R145-'DB10 - publicado'!R145</f>
        <v>0</v>
      </c>
      <c r="S145" s="2">
        <f>+'DB10 - corregido'!S145-'DB10 - publicado'!S145</f>
        <v>0</v>
      </c>
      <c r="T145" s="2">
        <f>+'DB10 - corregido'!T145-'DB10 - publicado'!T145</f>
        <v>0</v>
      </c>
      <c r="U145" s="16">
        <f>+'DB10 - corregido'!U145-'DB10 - publicado'!U145</f>
        <v>0</v>
      </c>
      <c r="V145" s="2">
        <f>+'DB10 - corregido'!V145-'DB10 - publicado'!V145</f>
        <v>0</v>
      </c>
      <c r="W145" s="2">
        <f>+ROUND('DB10 - corregido'!W145,1)-ROUND('DB10 - publicado'!W145,1)</f>
        <v>0</v>
      </c>
      <c r="X145" s="16">
        <f>+'DB10 - corregido'!X145-'DB10 - publicado'!X145</f>
        <v>0</v>
      </c>
      <c r="Y145" s="2">
        <f>+'DB10 - corregido'!Y145-'DB10 - publicado'!Y145</f>
        <v>0</v>
      </c>
      <c r="Z145" s="2">
        <f>+'DB10 - corregido'!Z145-'DB10 - publicado'!Z145</f>
        <v>0</v>
      </c>
      <c r="AA145" s="2">
        <f>+'DB10 - corregido'!AA145-'DB10 - publicado'!AA145</f>
        <v>0</v>
      </c>
      <c r="AB145" s="2">
        <f>+'DB10 - corregido'!AB145-'DB10 - publicado'!AB145</f>
        <v>0</v>
      </c>
      <c r="AC145" s="2">
        <f>+'DB10 - corregido'!AC145-'DB10 - publicado'!AC145</f>
        <v>0</v>
      </c>
      <c r="AD145" s="16">
        <f>+'DB10 - corregido'!AD145-'DB10 - publicado'!AD145</f>
        <v>0</v>
      </c>
      <c r="AE145" s="2">
        <f>+'DB10 - corregido'!AE145-'DB10 - publicado'!AE145</f>
        <v>0</v>
      </c>
      <c r="AF145" s="2">
        <f>+'DB10 - corregido'!AF145-'DB10 - publicado'!AF145</f>
        <v>0</v>
      </c>
      <c r="AG145" s="17">
        <f>IF(AND('DB10 - corregido'!AG145="no practice",'DB10 - publicado'!AG145="no practice"),0,'DB10 - corregido'!AG145-'DB10 - publicado'!AG145)</f>
        <v>0</v>
      </c>
      <c r="AH145" s="14">
        <f>IF(AND('DB10 - corregido'!AH145="no practice",'DB10 - publicado'!AH145="no practice"),0,'DB10 - corregido'!AH145-'DB10 - publicado'!AH145)</f>
        <v>0</v>
      </c>
      <c r="AI145" s="18">
        <f>+'DB10 - corregido'!AI145-'DB10 - publicado'!AI145</f>
        <v>0</v>
      </c>
      <c r="AK145" s="8">
        <v>0</v>
      </c>
    </row>
    <row r="146" spans="1:37" s="8" customFormat="1" ht="15">
      <c r="A146" s="61" t="s">
        <v>161</v>
      </c>
      <c r="B146" s="15">
        <f>+'DB10 - corregido'!B146-'DB10 - publicado'!B146</f>
        <v>0</v>
      </c>
      <c r="C146" s="15">
        <f>+'DB10 - corregido'!C146-'DB10 - publicado'!C146</f>
        <v>0</v>
      </c>
      <c r="D146" s="15">
        <f>+ROUND('DB10 - corregido'!D146,1)-ROUND('DB10 - publicado'!D146,1)</f>
        <v>0</v>
      </c>
      <c r="E146" s="15">
        <f>+ROUND('DB10 - corregido'!E146,1)-ROUND('DB10 - publicado'!E146,1)</f>
        <v>0</v>
      </c>
      <c r="F146" s="16">
        <f>IF(AND('DB10 - corregido'!F146="no practice",'DB10 - publicado'!F146="no practice"),0,'DB10 - corregido'!F146-'DB10 - publicado'!F146)</f>
        <v>0</v>
      </c>
      <c r="G146" s="2">
        <f>IF(AND('DB10 - corregido'!G146="no practice",'DB10 - publicado'!G146="no practice"),0,'DB10 - corregido'!G146-'DB10 - publicado'!G146)</f>
        <v>0</v>
      </c>
      <c r="H146" s="2">
        <f>IF(AND('DB10 - corregido'!H146="no practice",'DB10 - publicado'!H146="no practice"),0,ROUND('DB10 - corregido'!H146,1)-ROUND('DB10 - publicado'!H146,1))</f>
        <v>0</v>
      </c>
      <c r="I146" s="16">
        <f>IF(AND('DB10 - corregido'!I146="no practice",'DB10 - publicado'!I146="no practice"),0,'DB10 - corregido'!I146-'DB10 - publicado'!I146)</f>
        <v>0</v>
      </c>
      <c r="J146" s="2">
        <f>IF(AND('DB10 - corregido'!J146="no practice",'DB10 - publicado'!J146="no practice"),0,'DB10 - corregido'!J146-'DB10 - publicado'!J146)</f>
        <v>0</v>
      </c>
      <c r="K146" s="2">
        <f>IF(AND('DB10 - corregido'!K146="no practice",'DB10 - publicado'!K146="no practice"),0,ROUND('DB10 - corregido'!K146,1)-ROUND('DB10 - publicado'!K146,1))</f>
        <v>0</v>
      </c>
      <c r="L146" s="16">
        <f>+'DB10 - corregido'!L146-'DB10 - publicado'!L146</f>
        <v>0</v>
      </c>
      <c r="M146" s="2">
        <f>+'DB10 - corregido'!M146-'DB10 - publicado'!M146</f>
        <v>0</v>
      </c>
      <c r="N146" s="2">
        <f>+'DB10 - corregido'!N146-'DB10 - publicado'!N146</f>
        <v>0</v>
      </c>
      <c r="O146" s="2">
        <f>+'DB10 - corregido'!O146-'DB10 - publicado'!O146</f>
        <v>0</v>
      </c>
      <c r="P146" s="2">
        <f>+'DB10 - corregido'!P146-'DB10 - publicado'!P146</f>
        <v>0</v>
      </c>
      <c r="Q146" s="16">
        <f>+'DB10 - corregido'!Q146-'DB10 - publicado'!Q146</f>
        <v>0</v>
      </c>
      <c r="R146" s="2">
        <f>+'DB10 - corregido'!R146-'DB10 - publicado'!R146</f>
        <v>0</v>
      </c>
      <c r="S146" s="2">
        <f>+'DB10 - corregido'!S146-'DB10 - publicado'!S146</f>
        <v>0</v>
      </c>
      <c r="T146" s="2">
        <f>+'DB10 - corregido'!T146-'DB10 - publicado'!T146</f>
        <v>0</v>
      </c>
      <c r="U146" s="16">
        <f>+'DB10 - corregido'!U146-'DB10 - publicado'!U146</f>
        <v>0</v>
      </c>
      <c r="V146" s="2">
        <f>+'DB10 - corregido'!V146-'DB10 - publicado'!V146</f>
        <v>0</v>
      </c>
      <c r="W146" s="2">
        <f>+ROUND('DB10 - corregido'!W146,1)-ROUND('DB10 - publicado'!W146,1)</f>
        <v>0</v>
      </c>
      <c r="X146" s="16">
        <f>+'DB10 - corregido'!X146-'DB10 - publicado'!X146</f>
        <v>0</v>
      </c>
      <c r="Y146" s="2">
        <f>+'DB10 - corregido'!Y146-'DB10 - publicado'!Y146</f>
        <v>0</v>
      </c>
      <c r="Z146" s="2">
        <f>+'DB10 - corregido'!Z146-'DB10 - publicado'!Z146</f>
        <v>0</v>
      </c>
      <c r="AA146" s="2">
        <f>+'DB10 - corregido'!AA146-'DB10 - publicado'!AA146</f>
        <v>0</v>
      </c>
      <c r="AB146" s="2">
        <f>+'DB10 - corregido'!AB146-'DB10 - publicado'!AB146</f>
        <v>1</v>
      </c>
      <c r="AC146" s="2">
        <f>+'DB10 - corregido'!AC146-'DB10 - publicado'!AC146</f>
        <v>0</v>
      </c>
      <c r="AD146" s="16">
        <f>+'DB10 - corregido'!AD146-'DB10 - publicado'!AD146</f>
        <v>0</v>
      </c>
      <c r="AE146" s="2">
        <f>+'DB10 - corregido'!AE146-'DB10 - publicado'!AE146</f>
        <v>0</v>
      </c>
      <c r="AF146" s="2">
        <f>+'DB10 - corregido'!AF146-'DB10 - publicado'!AF146</f>
        <v>0</v>
      </c>
      <c r="AG146" s="17">
        <f>IF(AND('DB10 - corregido'!AG146="no practice",'DB10 - publicado'!AG146="no practice"),0,'DB10 - corregido'!AG146-'DB10 - publicado'!AG146)</f>
        <v>0</v>
      </c>
      <c r="AH146" s="14">
        <f>IF(AND('DB10 - corregido'!AH146="no practice",'DB10 - publicado'!AH146="no practice"),0,'DB10 - corregido'!AH146-'DB10 - publicado'!AH146)</f>
        <v>0</v>
      </c>
      <c r="AI146" s="18">
        <f>+'DB10 - corregido'!AI146-'DB10 - publicado'!AI146</f>
        <v>0</v>
      </c>
      <c r="AK146" s="8">
        <v>0</v>
      </c>
    </row>
    <row r="147" spans="1:37" s="8" customFormat="1" ht="15">
      <c r="A147" s="61" t="s">
        <v>162</v>
      </c>
      <c r="B147" s="15">
        <f>+'DB10 - corregido'!B147-'DB10 - publicado'!B147</f>
        <v>0</v>
      </c>
      <c r="C147" s="15">
        <f>+'DB10 - corregido'!C147-'DB10 - publicado'!C147</f>
        <v>0</v>
      </c>
      <c r="D147" s="15">
        <f>+ROUND('DB10 - corregido'!D147,1)-ROUND('DB10 - publicado'!D147,1)</f>
        <v>0</v>
      </c>
      <c r="E147" s="15">
        <f>+ROUND('DB10 - corregido'!E147,1)-ROUND('DB10 - publicado'!E147,1)</f>
        <v>0</v>
      </c>
      <c r="F147" s="16">
        <f>IF(AND('DB10 - corregido'!F147="no practice",'DB10 - publicado'!F147="no practice"),0,'DB10 - corregido'!F147-'DB10 - publicado'!F147)</f>
        <v>0</v>
      </c>
      <c r="G147" s="2">
        <f>IF(AND('DB10 - corregido'!G147="no practice",'DB10 - publicado'!G147="no practice"),0,'DB10 - corregido'!G147-'DB10 - publicado'!G147)</f>
        <v>0</v>
      </c>
      <c r="H147" s="2">
        <f>IF(AND('DB10 - corregido'!H147="no practice",'DB10 - publicado'!H147="no practice"),0,ROUND('DB10 - corregido'!H147,1)-ROUND('DB10 - publicado'!H147,1))</f>
        <v>0</v>
      </c>
      <c r="I147" s="16">
        <f>IF(AND('DB10 - corregido'!I147="no practice",'DB10 - publicado'!I147="no practice"),0,'DB10 - corregido'!I147-'DB10 - publicado'!I147)</f>
        <v>0</v>
      </c>
      <c r="J147" s="2">
        <f>IF(AND('DB10 - corregido'!J147="no practice",'DB10 - publicado'!J147="no practice"),0,'DB10 - corregido'!J147-'DB10 - publicado'!J147)</f>
        <v>0</v>
      </c>
      <c r="K147" s="2">
        <f>IF(AND('DB10 - corregido'!K147="no practice",'DB10 - publicado'!K147="no practice"),0,ROUND('DB10 - corregido'!K147,1)-ROUND('DB10 - publicado'!K147,1))</f>
        <v>0</v>
      </c>
      <c r="L147" s="16">
        <f>+'DB10 - corregido'!L147-'DB10 - publicado'!L147</f>
        <v>0</v>
      </c>
      <c r="M147" s="2">
        <f>+'DB10 - corregido'!M147-'DB10 - publicado'!M147</f>
        <v>0</v>
      </c>
      <c r="N147" s="2">
        <f>+'DB10 - corregido'!N147-'DB10 - publicado'!N147</f>
        <v>0</v>
      </c>
      <c r="O147" s="2">
        <f>+'DB10 - corregido'!O147-'DB10 - publicado'!O147</f>
        <v>0</v>
      </c>
      <c r="P147" s="2">
        <f>+'DB10 - corregido'!P147-'DB10 - publicado'!P147</f>
        <v>0</v>
      </c>
      <c r="Q147" s="16">
        <f>+'DB10 - corregido'!Q147-'DB10 - publicado'!Q147</f>
        <v>0</v>
      </c>
      <c r="R147" s="2">
        <f>+'DB10 - corregido'!R147-'DB10 - publicado'!R147</f>
        <v>0</v>
      </c>
      <c r="S147" s="2">
        <f>+'DB10 - corregido'!S147-'DB10 - publicado'!S147</f>
        <v>0</v>
      </c>
      <c r="T147" s="2">
        <f>+'DB10 - corregido'!T147-'DB10 - publicado'!T147</f>
        <v>0</v>
      </c>
      <c r="U147" s="16">
        <f>+'DB10 - corregido'!U147-'DB10 - publicado'!U147</f>
        <v>0</v>
      </c>
      <c r="V147" s="2">
        <f>+'DB10 - corregido'!V147-'DB10 - publicado'!V147</f>
        <v>0</v>
      </c>
      <c r="W147" s="2">
        <f>+ROUND('DB10 - corregido'!W147,1)-ROUND('DB10 - publicado'!W147,1)</f>
        <v>0</v>
      </c>
      <c r="X147" s="16">
        <f>+'DB10 - corregido'!X147-'DB10 - publicado'!X147</f>
        <v>0</v>
      </c>
      <c r="Y147" s="2">
        <f>+'DB10 - corregido'!Y147-'DB10 - publicado'!Y147</f>
        <v>0</v>
      </c>
      <c r="Z147" s="2">
        <f>+'DB10 - corregido'!Z147-'DB10 - publicado'!Z147</f>
        <v>0</v>
      </c>
      <c r="AA147" s="2">
        <f>+'DB10 - corregido'!AA147-'DB10 - publicado'!AA147</f>
        <v>0</v>
      </c>
      <c r="AB147" s="2">
        <f>+'DB10 - corregido'!AB147-'DB10 - publicado'!AB147</f>
        <v>0</v>
      </c>
      <c r="AC147" s="2">
        <f>+'DB10 - corregido'!AC147-'DB10 - publicado'!AC147</f>
        <v>0</v>
      </c>
      <c r="AD147" s="16">
        <f>+'DB10 - corregido'!AD147-'DB10 - publicado'!AD147</f>
        <v>1</v>
      </c>
      <c r="AE147" s="2">
        <f>+'DB10 - corregido'!AE147-'DB10 - publicado'!AE147</f>
        <v>0</v>
      </c>
      <c r="AF147" s="2">
        <f>+'DB10 - corregido'!AF147-'DB10 - publicado'!AF147</f>
        <v>0</v>
      </c>
      <c r="AG147" s="17">
        <f>IF(AND('DB10 - corregido'!AG147="no practice",'DB10 - publicado'!AG147="no practice"),0,'DB10 - corregido'!AG147-'DB10 - publicado'!AG147)</f>
        <v>0</v>
      </c>
      <c r="AH147" s="14">
        <f>IF(AND('DB10 - corregido'!AH147="no practice",'DB10 - publicado'!AH147="no practice"),0,'DB10 - corregido'!AH147-'DB10 - publicado'!AH147)</f>
        <v>0</v>
      </c>
      <c r="AI147" s="18">
        <f>+'DB10 - corregido'!AI147-'DB10 - publicado'!AI147</f>
        <v>0</v>
      </c>
      <c r="AK147" s="8">
        <v>0</v>
      </c>
    </row>
    <row r="148" spans="1:37" s="8" customFormat="1" ht="15">
      <c r="A148" s="61" t="s">
        <v>163</v>
      </c>
      <c r="B148" s="15">
        <f>+'DB10 - corregido'!B148-'DB10 - publicado'!B148</f>
        <v>0</v>
      </c>
      <c r="C148" s="15">
        <f>+'DB10 - corregido'!C148-'DB10 - publicado'!C148</f>
        <v>0</v>
      </c>
      <c r="D148" s="15">
        <f>+ROUND('DB10 - corregido'!D148,1)-ROUND('DB10 - publicado'!D148,1)</f>
        <v>0</v>
      </c>
      <c r="E148" s="15">
        <f>+ROUND('DB10 - corregido'!E148,1)-ROUND('DB10 - publicado'!E148,1)</f>
        <v>0</v>
      </c>
      <c r="F148" s="16">
        <f>IF(AND('DB10 - corregido'!F148="no practice",'DB10 - publicado'!F148="no practice"),0,'DB10 - corregido'!F148-'DB10 - publicado'!F148)</f>
        <v>0</v>
      </c>
      <c r="G148" s="2">
        <f>IF(AND('DB10 - corregido'!G148="no practice",'DB10 - publicado'!G148="no practice"),0,'DB10 - corregido'!G148-'DB10 - publicado'!G148)</f>
        <v>16</v>
      </c>
      <c r="H148" s="2">
        <f>IF(AND('DB10 - corregido'!H148="no practice",'DB10 - publicado'!H148="no practice"),0,ROUND('DB10 - corregido'!H148,1)-ROUND('DB10 - publicado'!H148,1))</f>
        <v>0</v>
      </c>
      <c r="I148" s="16">
        <f>IF(AND('DB10 - corregido'!I148="no practice",'DB10 - publicado'!I148="no practice"),0,'DB10 - corregido'!I148-'DB10 - publicado'!I148)</f>
        <v>0</v>
      </c>
      <c r="J148" s="2">
        <f>IF(AND('DB10 - corregido'!J148="no practice",'DB10 - publicado'!J148="no practice"),0,'DB10 - corregido'!J148-'DB10 - publicado'!J148)</f>
        <v>0</v>
      </c>
      <c r="K148" s="2">
        <f>IF(AND('DB10 - corregido'!K148="no practice",'DB10 - publicado'!K148="no practice"),0,ROUND('DB10 - corregido'!K148,1)-ROUND('DB10 - publicado'!K148,1))</f>
        <v>0</v>
      </c>
      <c r="L148" s="16">
        <f>+'DB10 - corregido'!L148-'DB10 - publicado'!L148</f>
        <v>0</v>
      </c>
      <c r="M148" s="2">
        <f>+'DB10 - corregido'!M148-'DB10 - publicado'!M148</f>
        <v>0</v>
      </c>
      <c r="N148" s="2">
        <f>+'DB10 - corregido'!N148-'DB10 - publicado'!N148</f>
        <v>0</v>
      </c>
      <c r="O148" s="2">
        <f>+'DB10 - corregido'!O148-'DB10 - publicado'!O148</f>
        <v>-1</v>
      </c>
      <c r="P148" s="2">
        <f>+'DB10 - corregido'!P148-'DB10 - publicado'!P148</f>
        <v>-1</v>
      </c>
      <c r="Q148" s="16">
        <f>+'DB10 - corregido'!Q148-'DB10 - publicado'!Q148</f>
        <v>0</v>
      </c>
      <c r="R148" s="2">
        <f>+'DB10 - corregido'!R148-'DB10 - publicado'!R148</f>
        <v>0</v>
      </c>
      <c r="S148" s="2">
        <f>+'DB10 - corregido'!S148-'DB10 - publicado'!S148</f>
        <v>0</v>
      </c>
      <c r="T148" s="2">
        <f>+'DB10 - corregido'!T148-'DB10 - publicado'!T148</f>
        <v>0</v>
      </c>
      <c r="U148" s="16">
        <f>+'DB10 - corregido'!U148-'DB10 - publicado'!U148</f>
        <v>0</v>
      </c>
      <c r="V148" s="2">
        <f>+'DB10 - corregido'!V148-'DB10 - publicado'!V148</f>
        <v>0</v>
      </c>
      <c r="W148" s="2">
        <f>+ROUND('DB10 - corregido'!W148,1)-ROUND('DB10 - publicado'!W148,1)</f>
        <v>0</v>
      </c>
      <c r="X148" s="16">
        <f>+'DB10 - corregido'!X148-'DB10 - publicado'!X148</f>
        <v>0</v>
      </c>
      <c r="Y148" s="2">
        <f>+'DB10 - corregido'!Y148-'DB10 - publicado'!Y148</f>
        <v>0</v>
      </c>
      <c r="Z148" s="2">
        <f>+'DB10 - corregido'!Z148-'DB10 - publicado'!Z148</f>
        <v>0</v>
      </c>
      <c r="AA148" s="2">
        <f>+'DB10 - corregido'!AA148-'DB10 - publicado'!AA148</f>
        <v>0</v>
      </c>
      <c r="AB148" s="2">
        <f>+'DB10 - corregido'!AB148-'DB10 - publicado'!AB148</f>
        <v>0</v>
      </c>
      <c r="AC148" s="2">
        <f>+'DB10 - corregido'!AC148-'DB10 - publicado'!AC148</f>
        <v>0</v>
      </c>
      <c r="AD148" s="16">
        <f>+'DB10 - corregido'!AD148-'DB10 - publicado'!AD148</f>
        <v>0</v>
      </c>
      <c r="AE148" s="2">
        <f>+'DB10 - corregido'!AE148-'DB10 - publicado'!AE148</f>
        <v>0</v>
      </c>
      <c r="AF148" s="2">
        <f>+'DB10 - corregido'!AF148-'DB10 - publicado'!AF148</f>
        <v>0</v>
      </c>
      <c r="AG148" s="17">
        <f>IF(AND('DB10 - corregido'!AG148="no practice",'DB10 - publicado'!AG148="no practice"),0,'DB10 - corregido'!AG148-'DB10 - publicado'!AG148)</f>
        <v>0</v>
      </c>
      <c r="AH148" s="14">
        <f>IF(AND('DB10 - corregido'!AH148="no practice",'DB10 - publicado'!AH148="no practice"),0,'DB10 - corregido'!AH148-'DB10 - publicado'!AH148)</f>
        <v>0</v>
      </c>
      <c r="AI148" s="18">
        <f>+'DB10 - corregido'!AI148-'DB10 - publicado'!AI148</f>
        <v>0</v>
      </c>
      <c r="AK148" s="8">
        <v>0</v>
      </c>
    </row>
    <row r="149" spans="1:37" s="8" customFormat="1" ht="15">
      <c r="A149" s="61" t="s">
        <v>164</v>
      </c>
      <c r="B149" s="15">
        <f>+'DB10 - corregido'!B149-'DB10 - publicado'!B149</f>
        <v>0</v>
      </c>
      <c r="C149" s="15">
        <f>+'DB10 - corregido'!C149-'DB10 - publicado'!C149</f>
        <v>0</v>
      </c>
      <c r="D149" s="15">
        <f>+ROUND('DB10 - corregido'!D149,1)-ROUND('DB10 - publicado'!D149,1)</f>
        <v>0</v>
      </c>
      <c r="E149" s="15">
        <f>+ROUND('DB10 - corregido'!E149,1)-ROUND('DB10 - publicado'!E149,1)</f>
        <v>0</v>
      </c>
      <c r="F149" s="16">
        <f>IF(AND('DB10 - corregido'!F149="no practice",'DB10 - publicado'!F149="no practice"),0,'DB10 - corregido'!F149-'DB10 - publicado'!F149)</f>
        <v>0</v>
      </c>
      <c r="G149" s="2">
        <f>IF(AND('DB10 - corregido'!G149="no practice",'DB10 - publicado'!G149="no practice"),0,'DB10 - corregido'!G149-'DB10 - publicado'!G149)</f>
        <v>0</v>
      </c>
      <c r="H149" s="2">
        <f>IF(AND('DB10 - corregido'!H149="no practice",'DB10 - publicado'!H149="no practice"),0,ROUND('DB10 - corregido'!H149,1)-ROUND('DB10 - publicado'!H149,1))</f>
        <v>0</v>
      </c>
      <c r="I149" s="16">
        <f>IF(AND('DB10 - corregido'!I149="no practice",'DB10 - publicado'!I149="no practice"),0,'DB10 - corregido'!I149-'DB10 - publicado'!I149)</f>
        <v>0</v>
      </c>
      <c r="J149" s="2">
        <f>IF(AND('DB10 - corregido'!J149="no practice",'DB10 - publicado'!J149="no practice"),0,'DB10 - corregido'!J149-'DB10 - publicado'!J149)</f>
        <v>0</v>
      </c>
      <c r="K149" s="2">
        <f>IF(AND('DB10 - corregido'!K149="no practice",'DB10 - publicado'!K149="no practice"),0,ROUND('DB10 - corregido'!K149,1)-ROUND('DB10 - publicado'!K149,1))</f>
        <v>0</v>
      </c>
      <c r="L149" s="16">
        <f>+'DB10 - corregido'!L149-'DB10 - publicado'!L149</f>
        <v>0</v>
      </c>
      <c r="M149" s="2">
        <f>+'DB10 - corregido'!M149-'DB10 - publicado'!M149</f>
        <v>0</v>
      </c>
      <c r="N149" s="2">
        <f>+'DB10 - corregido'!N149-'DB10 - publicado'!N149</f>
        <v>0</v>
      </c>
      <c r="O149" s="2">
        <f>+'DB10 - corregido'!O149-'DB10 - publicado'!O149</f>
        <v>0</v>
      </c>
      <c r="P149" s="2">
        <f>+'DB10 - corregido'!P149-'DB10 - publicado'!P149</f>
        <v>0</v>
      </c>
      <c r="Q149" s="16">
        <f>+'DB10 - corregido'!Q149-'DB10 - publicado'!Q149</f>
        <v>0</v>
      </c>
      <c r="R149" s="2">
        <f>+'DB10 - corregido'!R149-'DB10 - publicado'!R149</f>
        <v>0</v>
      </c>
      <c r="S149" s="2">
        <f>+'DB10 - corregido'!S149-'DB10 - publicado'!S149</f>
        <v>0</v>
      </c>
      <c r="T149" s="2">
        <f>+'DB10 - corregido'!T149-'DB10 - publicado'!T149</f>
        <v>0</v>
      </c>
      <c r="U149" s="16">
        <f>+'DB10 - corregido'!U149-'DB10 - publicado'!U149</f>
        <v>0</v>
      </c>
      <c r="V149" s="2">
        <f>+'DB10 - corregido'!V149-'DB10 - publicado'!V149</f>
        <v>0</v>
      </c>
      <c r="W149" s="2">
        <f>+ROUND('DB10 - corregido'!W149,1)-ROUND('DB10 - publicado'!W149,1)</f>
        <v>0</v>
      </c>
      <c r="X149" s="16">
        <f>+'DB10 - corregido'!X149-'DB10 - publicado'!X149</f>
        <v>0</v>
      </c>
      <c r="Y149" s="2">
        <f>+'DB10 - corregido'!Y149-'DB10 - publicado'!Y149</f>
        <v>0</v>
      </c>
      <c r="Z149" s="2">
        <f>+'DB10 - corregido'!Z149-'DB10 - publicado'!Z149</f>
        <v>0</v>
      </c>
      <c r="AA149" s="2">
        <f>+'DB10 - corregido'!AA149-'DB10 - publicado'!AA149</f>
        <v>0</v>
      </c>
      <c r="AB149" s="2">
        <f>+'DB10 - corregido'!AB149-'DB10 - publicado'!AB149</f>
        <v>0</v>
      </c>
      <c r="AC149" s="2">
        <f>+'DB10 - corregido'!AC149-'DB10 - publicado'!AC149</f>
        <v>0</v>
      </c>
      <c r="AD149" s="16">
        <f>+'DB10 - corregido'!AD149-'DB10 - publicado'!AD149</f>
        <v>0</v>
      </c>
      <c r="AE149" s="2">
        <f>+'DB10 - corregido'!AE149-'DB10 - publicado'!AE149</f>
        <v>0</v>
      </c>
      <c r="AF149" s="2">
        <f>+'DB10 - corregido'!AF149-'DB10 - publicado'!AF149</f>
        <v>0</v>
      </c>
      <c r="AG149" s="17">
        <f>IF(AND('DB10 - corregido'!AG149="no practice",'DB10 - publicado'!AG149="no practice"),0,'DB10 - corregido'!AG149-'DB10 - publicado'!AG149)</f>
        <v>0</v>
      </c>
      <c r="AH149" s="14">
        <f>IF(AND('DB10 - corregido'!AH149="no practice",'DB10 - publicado'!AH149="no practice"),0,'DB10 - corregido'!AH149-'DB10 - publicado'!AH149)</f>
        <v>0</v>
      </c>
      <c r="AI149" s="18">
        <f>+'DB10 - corregido'!AI149-'DB10 - publicado'!AI149</f>
        <v>0</v>
      </c>
      <c r="AK149" s="8">
        <v>0</v>
      </c>
    </row>
    <row r="150" spans="1:37" s="8" customFormat="1" ht="15">
      <c r="A150" s="61" t="s">
        <v>165</v>
      </c>
      <c r="B150" s="15">
        <f>+'DB10 - corregido'!B150-'DB10 - publicado'!B150</f>
        <v>0</v>
      </c>
      <c r="C150" s="15">
        <f>+'DB10 - corregido'!C150-'DB10 - publicado'!C150</f>
        <v>0</v>
      </c>
      <c r="D150" s="15">
        <f>+ROUND('DB10 - corregido'!D150,1)-ROUND('DB10 - publicado'!D150,1)</f>
        <v>0</v>
      </c>
      <c r="E150" s="15">
        <f>+ROUND('DB10 - corregido'!E150,1)-ROUND('DB10 - publicado'!E150,1)</f>
        <v>0</v>
      </c>
      <c r="F150" s="16">
        <f>IF(AND('DB10 - corregido'!F150="no practice",'DB10 - publicado'!F150="no practice"),0,'DB10 - corregido'!F150-'DB10 - publicado'!F150)</f>
        <v>0</v>
      </c>
      <c r="G150" s="2">
        <f>IF(AND('DB10 - corregido'!G150="no practice",'DB10 - publicado'!G150="no practice"),0,'DB10 - corregido'!G150-'DB10 - publicado'!G150)</f>
        <v>0</v>
      </c>
      <c r="H150" s="2">
        <f>IF(AND('DB10 - corregido'!H150="no practice",'DB10 - publicado'!H150="no practice"),0,ROUND('DB10 - corregido'!H150,1)-ROUND('DB10 - publicado'!H150,1))</f>
        <v>0</v>
      </c>
      <c r="I150" s="16">
        <f>IF(AND('DB10 - corregido'!I150="no practice",'DB10 - publicado'!I150="no practice"),0,'DB10 - corregido'!I150-'DB10 - publicado'!I150)</f>
        <v>0</v>
      </c>
      <c r="J150" s="2">
        <f>IF(AND('DB10 - corregido'!J150="no practice",'DB10 - publicado'!J150="no practice"),0,'DB10 - corregido'!J150-'DB10 - publicado'!J150)</f>
        <v>0</v>
      </c>
      <c r="K150" s="2">
        <f>IF(AND('DB10 - corregido'!K150="no practice",'DB10 - publicado'!K150="no practice"),0,ROUND('DB10 - corregido'!K150,1)-ROUND('DB10 - publicado'!K150,1))</f>
        <v>0</v>
      </c>
      <c r="L150" s="16">
        <f>+'DB10 - corregido'!L150-'DB10 - publicado'!L150</f>
        <v>0</v>
      </c>
      <c r="M150" s="2">
        <f>+'DB10 - corregido'!M150-'DB10 - publicado'!M150</f>
        <v>0</v>
      </c>
      <c r="N150" s="2">
        <f>+'DB10 - corregido'!N150-'DB10 - publicado'!N150</f>
        <v>0</v>
      </c>
      <c r="O150" s="2">
        <f>+'DB10 - corregido'!O150-'DB10 - publicado'!O150</f>
        <v>0</v>
      </c>
      <c r="P150" s="2">
        <f>+'DB10 - corregido'!P150-'DB10 - publicado'!P150</f>
        <v>0</v>
      </c>
      <c r="Q150" s="16">
        <f>+'DB10 - corregido'!Q150-'DB10 - publicado'!Q150</f>
        <v>0</v>
      </c>
      <c r="R150" s="2">
        <f>+'DB10 - corregido'!R150-'DB10 - publicado'!R150</f>
        <v>0</v>
      </c>
      <c r="S150" s="2">
        <f>+'DB10 - corregido'!S150-'DB10 - publicado'!S150</f>
        <v>0</v>
      </c>
      <c r="T150" s="2">
        <f>+'DB10 - corregido'!T150-'DB10 - publicado'!T150</f>
        <v>0</v>
      </c>
      <c r="U150" s="16">
        <f>+'DB10 - corregido'!U150-'DB10 - publicado'!U150</f>
        <v>0</v>
      </c>
      <c r="V150" s="2">
        <f>+'DB10 - corregido'!V150-'DB10 - publicado'!V150</f>
        <v>0</v>
      </c>
      <c r="W150" s="2">
        <f>+ROUND('DB10 - corregido'!W150,1)-ROUND('DB10 - publicado'!W150,1)</f>
        <v>0</v>
      </c>
      <c r="X150" s="16">
        <f>+'DB10 - corregido'!X150-'DB10 - publicado'!X150</f>
        <v>0</v>
      </c>
      <c r="Y150" s="2">
        <f>+'DB10 - corregido'!Y150-'DB10 - publicado'!Y150</f>
        <v>0</v>
      </c>
      <c r="Z150" s="2">
        <f>+'DB10 - corregido'!Z150-'DB10 - publicado'!Z150</f>
        <v>0</v>
      </c>
      <c r="AA150" s="2">
        <f>+'DB10 - corregido'!AA150-'DB10 - publicado'!AA150</f>
        <v>0</v>
      </c>
      <c r="AB150" s="2">
        <f>+'DB10 - corregido'!AB150-'DB10 - publicado'!AB150</f>
        <v>0</v>
      </c>
      <c r="AC150" s="2">
        <f>+'DB10 - corregido'!AC150-'DB10 - publicado'!AC150</f>
        <v>0</v>
      </c>
      <c r="AD150" s="16">
        <f>+'DB10 - corregido'!AD150-'DB10 - publicado'!AD150</f>
        <v>0</v>
      </c>
      <c r="AE150" s="2">
        <f>+'DB10 - corregido'!AE150-'DB10 - publicado'!AE150</f>
        <v>0</v>
      </c>
      <c r="AF150" s="2">
        <f>+'DB10 - corregido'!AF150-'DB10 - publicado'!AF150</f>
        <v>0</v>
      </c>
      <c r="AG150" s="17">
        <f>IF(AND('DB10 - corregido'!AG150="no practice",'DB10 - publicado'!AG150="no practice"),0,'DB10 - corregido'!AG150-'DB10 - publicado'!AG150)</f>
        <v>0</v>
      </c>
      <c r="AH150" s="14">
        <f>IF(AND('DB10 - corregido'!AH150="no practice",'DB10 - publicado'!AH150="no practice"),0,'DB10 - corregido'!AH150-'DB10 - publicado'!AH150)</f>
        <v>0</v>
      </c>
      <c r="AI150" s="18">
        <f>+'DB10 - corregido'!AI150-'DB10 - publicado'!AI150</f>
        <v>0</v>
      </c>
      <c r="AK150" s="8">
        <v>0</v>
      </c>
    </row>
    <row r="151" spans="1:37" s="8" customFormat="1" ht="15">
      <c r="A151" s="61" t="s">
        <v>166</v>
      </c>
      <c r="B151" s="15">
        <f>+'DB10 - corregido'!B151-'DB10 - publicado'!B151</f>
        <v>0</v>
      </c>
      <c r="C151" s="15">
        <f>+'DB10 - corregido'!C151-'DB10 - publicado'!C151</f>
        <v>0</v>
      </c>
      <c r="D151" s="15">
        <f>+ROUND('DB10 - corregido'!D151,1)-ROUND('DB10 - publicado'!D151,1)</f>
        <v>0</v>
      </c>
      <c r="E151" s="15">
        <f>+ROUND('DB10 - corregido'!E151,1)-ROUND('DB10 - publicado'!E151,1)</f>
        <v>0</v>
      </c>
      <c r="F151" s="16">
        <f>IF(AND('DB10 - corregido'!F151="no practice",'DB10 - publicado'!F151="no practice"),0,'DB10 - corregido'!F151-'DB10 - publicado'!F151)</f>
        <v>0</v>
      </c>
      <c r="G151" s="2">
        <f>IF(AND('DB10 - corregido'!G151="no practice",'DB10 - publicado'!G151="no practice"),0,'DB10 - corregido'!G151-'DB10 - publicado'!G151)</f>
        <v>0</v>
      </c>
      <c r="H151" s="2">
        <f>IF(AND('DB10 - corregido'!H151="no practice",'DB10 - publicado'!H151="no practice"),0,ROUND('DB10 - corregido'!H151,1)-ROUND('DB10 - publicado'!H151,1))</f>
        <v>-15.799999999999997</v>
      </c>
      <c r="I151" s="16">
        <f>IF(AND('DB10 - corregido'!I151="no practice",'DB10 - publicado'!I151="no practice"),0,'DB10 - corregido'!I151-'DB10 - publicado'!I151)</f>
        <v>0</v>
      </c>
      <c r="J151" s="2">
        <f>IF(AND('DB10 - corregido'!J151="no practice",'DB10 - publicado'!J151="no practice"),0,'DB10 - corregido'!J151-'DB10 - publicado'!J151)</f>
        <v>0</v>
      </c>
      <c r="K151" s="2">
        <f>IF(AND('DB10 - corregido'!K151="no practice",'DB10 - publicado'!K151="no practice"),0,ROUND('DB10 - corregido'!K151,1)-ROUND('DB10 - publicado'!K151,1))</f>
        <v>0</v>
      </c>
      <c r="L151" s="16">
        <f>+'DB10 - corregido'!L151-'DB10 - publicado'!L151</f>
        <v>0</v>
      </c>
      <c r="M151" s="2">
        <f>+'DB10 - corregido'!M151-'DB10 - publicado'!M151</f>
        <v>0</v>
      </c>
      <c r="N151" s="2">
        <f>+'DB10 - corregido'!N151-'DB10 - publicado'!N151</f>
        <v>0</v>
      </c>
      <c r="O151" s="2">
        <f>+'DB10 - corregido'!O151-'DB10 - publicado'!O151</f>
        <v>0</v>
      </c>
      <c r="P151" s="2">
        <f>+'DB10 - corregido'!P151-'DB10 - publicado'!P151</f>
        <v>0</v>
      </c>
      <c r="Q151" s="16">
        <f>+'DB10 - corregido'!Q151-'DB10 - publicado'!Q151</f>
        <v>0</v>
      </c>
      <c r="R151" s="2">
        <f>+'DB10 - corregido'!R151-'DB10 - publicado'!R151</f>
        <v>0</v>
      </c>
      <c r="S151" s="2">
        <f>+'DB10 - corregido'!S151-'DB10 - publicado'!S151</f>
        <v>0</v>
      </c>
      <c r="T151" s="2">
        <f>+'DB10 - corregido'!T151-'DB10 - publicado'!T151</f>
        <v>0</v>
      </c>
      <c r="U151" s="16">
        <f>+'DB10 - corregido'!U151-'DB10 - publicado'!U151</f>
        <v>0</v>
      </c>
      <c r="V151" s="2">
        <f>+'DB10 - corregido'!V151-'DB10 - publicado'!V151</f>
        <v>0</v>
      </c>
      <c r="W151" s="2">
        <f>+ROUND('DB10 - corregido'!W151,1)-ROUND('DB10 - publicado'!W151,1)</f>
        <v>0</v>
      </c>
      <c r="X151" s="16">
        <f>+'DB10 - corregido'!X151-'DB10 - publicado'!X151</f>
        <v>0</v>
      </c>
      <c r="Y151" s="2">
        <f>+'DB10 - corregido'!Y151-'DB10 - publicado'!Y151</f>
        <v>0</v>
      </c>
      <c r="Z151" s="2">
        <f>+'DB10 - corregido'!Z151-'DB10 - publicado'!Z151</f>
        <v>0</v>
      </c>
      <c r="AA151" s="2">
        <f>+'DB10 - corregido'!AA151-'DB10 - publicado'!AA151</f>
        <v>0</v>
      </c>
      <c r="AB151" s="2">
        <f>+'DB10 - corregido'!AB151-'DB10 - publicado'!AB151</f>
        <v>0</v>
      </c>
      <c r="AC151" s="2">
        <f>+'DB10 - corregido'!AC151-'DB10 - publicado'!AC151</f>
        <v>0</v>
      </c>
      <c r="AD151" s="16">
        <f>+'DB10 - corregido'!AD151-'DB10 - publicado'!AD151</f>
        <v>0</v>
      </c>
      <c r="AE151" s="2">
        <f>+'DB10 - corregido'!AE151-'DB10 - publicado'!AE151</f>
        <v>0</v>
      </c>
      <c r="AF151" s="2">
        <f>+'DB10 - corregido'!AF151-'DB10 - publicado'!AF151</f>
        <v>0</v>
      </c>
      <c r="AG151" s="17">
        <f>IF(AND('DB10 - corregido'!AG151="no practice",'DB10 - publicado'!AG151="no practice"),0,'DB10 - corregido'!AG151-'DB10 - publicado'!AG151)</f>
        <v>0</v>
      </c>
      <c r="AH151" s="14">
        <f>IF(AND('DB10 - corregido'!AH151="no practice",'DB10 - publicado'!AH151="no practice"),0,'DB10 - corregido'!AH151-'DB10 - publicado'!AH151)</f>
        <v>0</v>
      </c>
      <c r="AI151" s="18">
        <f>+'DB10 - corregido'!AI151-'DB10 - publicado'!AI151</f>
        <v>0</v>
      </c>
      <c r="AK151" s="8">
        <v>0</v>
      </c>
    </row>
    <row r="152" spans="1:37" s="8" customFormat="1" ht="15">
      <c r="A152" s="61" t="s">
        <v>73</v>
      </c>
      <c r="B152" s="15">
        <f>+'DB10 - corregido'!B152-'DB10 - publicado'!B152</f>
        <v>0</v>
      </c>
      <c r="C152" s="15">
        <f>+'DB10 - corregido'!C152-'DB10 - publicado'!C152</f>
        <v>0</v>
      </c>
      <c r="D152" s="15">
        <f>+ROUND('DB10 - corregido'!D152,1)-ROUND('DB10 - publicado'!D152,1)</f>
        <v>0</v>
      </c>
      <c r="E152" s="15">
        <f>+ROUND('DB10 - corregido'!E152,1)-ROUND('DB10 - publicado'!E152,1)</f>
        <v>0</v>
      </c>
      <c r="F152" s="16">
        <f>IF(AND('DB10 - corregido'!F152="no practice",'DB10 - publicado'!F152="no practice"),0,'DB10 - corregido'!F152-'DB10 - publicado'!F152)</f>
        <v>0</v>
      </c>
      <c r="G152" s="2">
        <f>IF(AND('DB10 - corregido'!G152="no practice",'DB10 - publicado'!G152="no practice"),0,'DB10 - corregido'!G152-'DB10 - publicado'!G152)</f>
        <v>0</v>
      </c>
      <c r="H152" s="2">
        <f>IF(AND('DB10 - corregido'!H152="no practice",'DB10 - publicado'!H152="no practice"),0,ROUND('DB10 - corregido'!H152,1)-ROUND('DB10 - publicado'!H152,1))</f>
        <v>0</v>
      </c>
      <c r="I152" s="16">
        <f>IF(AND('DB10 - corregido'!I152="no practice",'DB10 - publicado'!I152="no practice"),0,'DB10 - corregido'!I152-'DB10 - publicado'!I152)</f>
        <v>0</v>
      </c>
      <c r="J152" s="2">
        <f>IF(AND('DB10 - corregido'!J152="no practice",'DB10 - publicado'!J152="no practice"),0,'DB10 - corregido'!J152-'DB10 - publicado'!J152)</f>
        <v>0</v>
      </c>
      <c r="K152" s="2">
        <f>IF(AND('DB10 - corregido'!K152="no practice",'DB10 - publicado'!K152="no practice"),0,ROUND('DB10 - corregido'!K152,1)-ROUND('DB10 - publicado'!K152,1))</f>
        <v>0</v>
      </c>
      <c r="L152" s="16">
        <f>+'DB10 - corregido'!L152-'DB10 - publicado'!L152</f>
        <v>0</v>
      </c>
      <c r="M152" s="2">
        <f>+'DB10 - corregido'!M152-'DB10 - publicado'!M152</f>
        <v>0</v>
      </c>
      <c r="N152" s="2">
        <f>+'DB10 - corregido'!N152-'DB10 - publicado'!N152</f>
        <v>0</v>
      </c>
      <c r="O152" s="2">
        <f>+'DB10 - corregido'!O152-'DB10 - publicado'!O152</f>
        <v>0</v>
      </c>
      <c r="P152" s="2">
        <f>+'DB10 - corregido'!P152-'DB10 - publicado'!P152</f>
        <v>0</v>
      </c>
      <c r="Q152" s="16">
        <f>+'DB10 - corregido'!Q152-'DB10 - publicado'!Q152</f>
        <v>0</v>
      </c>
      <c r="R152" s="2">
        <f>+'DB10 - corregido'!R152-'DB10 - publicado'!R152</f>
        <v>0</v>
      </c>
      <c r="S152" s="2">
        <f>+'DB10 - corregido'!S152-'DB10 - publicado'!S152</f>
        <v>0</v>
      </c>
      <c r="T152" s="2">
        <f>+'DB10 - corregido'!T152-'DB10 - publicado'!T152</f>
        <v>0</v>
      </c>
      <c r="U152" s="16">
        <f>+'DB10 - corregido'!U152-'DB10 - publicado'!U152</f>
        <v>0</v>
      </c>
      <c r="V152" s="2">
        <f>+'DB10 - corregido'!V152-'DB10 - publicado'!V152</f>
        <v>0</v>
      </c>
      <c r="W152" s="2">
        <f>+ROUND('DB10 - corregido'!W152,1)-ROUND('DB10 - publicado'!W152,1)</f>
        <v>0</v>
      </c>
      <c r="X152" s="16">
        <f>+'DB10 - corregido'!X152-'DB10 - publicado'!X152</f>
        <v>0</v>
      </c>
      <c r="Y152" s="2">
        <f>+'DB10 - corregido'!Y152-'DB10 - publicado'!Y152</f>
        <v>0</v>
      </c>
      <c r="Z152" s="2">
        <f>+'DB10 - corregido'!Z152-'DB10 - publicado'!Z152</f>
        <v>0</v>
      </c>
      <c r="AA152" s="2">
        <f>+'DB10 - corregido'!AA152-'DB10 - publicado'!AA152</f>
        <v>0</v>
      </c>
      <c r="AB152" s="2">
        <f>+'DB10 - corregido'!AB152-'DB10 - publicado'!AB152</f>
        <v>-1</v>
      </c>
      <c r="AC152" s="2">
        <f>+'DB10 - corregido'!AC152-'DB10 - publicado'!AC152</f>
        <v>0</v>
      </c>
      <c r="AD152" s="16">
        <f>+'DB10 - corregido'!AD152-'DB10 - publicado'!AD152</f>
        <v>0</v>
      </c>
      <c r="AE152" s="2">
        <f>+'DB10 - corregido'!AE152-'DB10 - publicado'!AE152</f>
        <v>0</v>
      </c>
      <c r="AF152" s="2">
        <f>+'DB10 - corregido'!AF152-'DB10 - publicado'!AF152</f>
        <v>0</v>
      </c>
      <c r="AG152" s="17">
        <f>IF(AND('DB10 - corregido'!AG152="no practice",'DB10 - publicado'!AG152="no practice"),0,'DB10 - corregido'!AG152-'DB10 - publicado'!AG152)</f>
        <v>0</v>
      </c>
      <c r="AH152" s="14">
        <f>IF(AND('DB10 - corregido'!AH152="no practice",'DB10 - publicado'!AH152="no practice"),0,'DB10 - corregido'!AH152-'DB10 - publicado'!AH152)</f>
        <v>0</v>
      </c>
      <c r="AI152" s="18">
        <f>+'DB10 - corregido'!AI152-'DB10 - publicado'!AI152</f>
        <v>0</v>
      </c>
      <c r="AK152" s="8">
        <v>0</v>
      </c>
    </row>
    <row r="153" spans="1:37" s="8" customFormat="1" ht="15">
      <c r="A153" s="61" t="s">
        <v>167</v>
      </c>
      <c r="B153" s="15">
        <f>+'DB10 - corregido'!B153-'DB10 - publicado'!B153</f>
        <v>-1</v>
      </c>
      <c r="C153" s="15">
        <f>+'DB10 - corregido'!C153-'DB10 - publicado'!C153</f>
        <v>-26</v>
      </c>
      <c r="D153" s="15">
        <f>+ROUND('DB10 - corregido'!D153,1)-ROUND('DB10 - publicado'!D153,1)</f>
        <v>-0.5999999999999996</v>
      </c>
      <c r="E153" s="15">
        <f>+ROUND('DB10 - corregido'!E153,1)-ROUND('DB10 - publicado'!E153,1)</f>
        <v>0</v>
      </c>
      <c r="F153" s="16">
        <f>IF(AND('DB10 - corregido'!F153="no practice",'DB10 - publicado'!F153="no practice"),0,'DB10 - corregido'!F153-'DB10 - publicado'!F153)</f>
        <v>0</v>
      </c>
      <c r="G153" s="2">
        <f>IF(AND('DB10 - corregido'!G153="no practice",'DB10 - publicado'!G153="no practice"),0,'DB10 - corregido'!G153-'DB10 - publicado'!G153)</f>
        <v>0</v>
      </c>
      <c r="H153" s="2">
        <f>IF(AND('DB10 - corregido'!H153="no practice",'DB10 - publicado'!H153="no practice"),0,ROUND('DB10 - corregido'!H153,1)-ROUND('DB10 - publicado'!H153,1))</f>
        <v>0</v>
      </c>
      <c r="I153" s="16">
        <f>IF(AND('DB10 - corregido'!I153="no practice",'DB10 - publicado'!I153="no practice"),0,'DB10 - corregido'!I153-'DB10 - publicado'!I153)</f>
        <v>0</v>
      </c>
      <c r="J153" s="2">
        <f>IF(AND('DB10 - corregido'!J153="no practice",'DB10 - publicado'!J153="no practice"),0,'DB10 - corregido'!J153-'DB10 - publicado'!J153)</f>
        <v>0</v>
      </c>
      <c r="K153" s="2">
        <f>IF(AND('DB10 - corregido'!K153="no practice",'DB10 - publicado'!K153="no practice"),0,ROUND('DB10 - corregido'!K153,1)-ROUND('DB10 - publicado'!K153,1))</f>
        <v>0</v>
      </c>
      <c r="L153" s="16">
        <f>+'DB10 - corregido'!L153-'DB10 - publicado'!L153</f>
        <v>0</v>
      </c>
      <c r="M153" s="2">
        <f>+'DB10 - corregido'!M153-'DB10 - publicado'!M153</f>
        <v>0</v>
      </c>
      <c r="N153" s="2">
        <f>+'DB10 - corregido'!N153-'DB10 - publicado'!N153</f>
        <v>0</v>
      </c>
      <c r="O153" s="2">
        <f>+'DB10 - corregido'!O153-'DB10 - publicado'!O153</f>
        <v>-1</v>
      </c>
      <c r="P153" s="2">
        <f>+'DB10 - corregido'!P153-'DB10 - publicado'!P153</f>
        <v>-1</v>
      </c>
      <c r="Q153" s="16">
        <f>+'DB10 - corregido'!Q153-'DB10 - publicado'!Q153</f>
        <v>0</v>
      </c>
      <c r="R153" s="2">
        <f>+'DB10 - corregido'!R153-'DB10 - publicado'!R153</f>
        <v>0</v>
      </c>
      <c r="S153" s="2">
        <f>+'DB10 - corregido'!S153-'DB10 - publicado'!S153</f>
        <v>0</v>
      </c>
      <c r="T153" s="2">
        <f>+'DB10 - corregido'!T153-'DB10 - publicado'!T153</f>
        <v>0</v>
      </c>
      <c r="U153" s="16">
        <f>+'DB10 - corregido'!U153-'DB10 - publicado'!U153</f>
        <v>0</v>
      </c>
      <c r="V153" s="2">
        <f>+'DB10 - corregido'!V153-'DB10 - publicado'!V153</f>
        <v>0</v>
      </c>
      <c r="W153" s="2">
        <f>+ROUND('DB10 - corregido'!W153,1)-ROUND('DB10 - publicado'!W153,1)</f>
        <v>0</v>
      </c>
      <c r="X153" s="16">
        <f>+'DB10 - corregido'!X153-'DB10 - publicado'!X153</f>
        <v>-2</v>
      </c>
      <c r="Y153" s="2">
        <f>+'DB10 - corregido'!Y153-'DB10 - publicado'!Y153</f>
        <v>0</v>
      </c>
      <c r="Z153" s="2">
        <f>+'DB10 - corregido'!Z153-'DB10 - publicado'!Z153</f>
        <v>0</v>
      </c>
      <c r="AA153" s="2">
        <f>+'DB10 - corregido'!AA153-'DB10 - publicado'!AA153</f>
        <v>-1</v>
      </c>
      <c r="AB153" s="2">
        <f>+'DB10 - corregido'!AB153-'DB10 - publicado'!AB153</f>
        <v>0</v>
      </c>
      <c r="AC153" s="2">
        <f>+'DB10 - corregido'!AC153-'DB10 - publicado'!AC153</f>
        <v>0</v>
      </c>
      <c r="AD153" s="16">
        <f>+'DB10 - corregido'!AD153-'DB10 - publicado'!AD153</f>
        <v>0</v>
      </c>
      <c r="AE153" s="2">
        <f>+'DB10 - corregido'!AE153-'DB10 - publicado'!AE153</f>
        <v>0</v>
      </c>
      <c r="AF153" s="2">
        <f>+'DB10 - corregido'!AF153-'DB10 - publicado'!AF153</f>
        <v>0</v>
      </c>
      <c r="AG153" s="17">
        <f>IF(AND('DB10 - corregido'!AG153="no practice",'DB10 - publicado'!AG153="no practice"),0,'DB10 - corregido'!AG153-'DB10 - publicado'!AG153)</f>
        <v>0</v>
      </c>
      <c r="AH153" s="14">
        <f>IF(AND('DB10 - corregido'!AH153="no practice",'DB10 - publicado'!AH153="no practice"),0,'DB10 - corregido'!AH153-'DB10 - publicado'!AH153)</f>
        <v>0</v>
      </c>
      <c r="AI153" s="18">
        <f>+'DB10 - corregido'!AI153-'DB10 - publicado'!AI153</f>
        <v>0</v>
      </c>
      <c r="AK153" s="8">
        <v>0</v>
      </c>
    </row>
    <row r="154" spans="1:37" s="8" customFormat="1" ht="15">
      <c r="A154" s="61" t="s">
        <v>168</v>
      </c>
      <c r="B154" s="15">
        <f>+'DB10 - corregido'!B154-'DB10 - publicado'!B154</f>
        <v>0</v>
      </c>
      <c r="C154" s="15">
        <f>+'DB10 - corregido'!C154-'DB10 - publicado'!C154</f>
        <v>0</v>
      </c>
      <c r="D154" s="15">
        <f>+ROUND('DB10 - corregido'!D154,1)-ROUND('DB10 - publicado'!D154,1)</f>
        <v>0</v>
      </c>
      <c r="E154" s="15">
        <f>+ROUND('DB10 - corregido'!E154,1)-ROUND('DB10 - publicado'!E154,1)</f>
        <v>0</v>
      </c>
      <c r="F154" s="16">
        <f>IF(AND('DB10 - corregido'!F154="no practice",'DB10 - publicado'!F154="no practice"),0,'DB10 - corregido'!F154-'DB10 - publicado'!F154)</f>
        <v>0</v>
      </c>
      <c r="G154" s="2">
        <f>IF(AND('DB10 - corregido'!G154="no practice",'DB10 - publicado'!G154="no practice"),0,'DB10 - corregido'!G154-'DB10 - publicado'!G154)</f>
        <v>0</v>
      </c>
      <c r="H154" s="2">
        <f>IF(AND('DB10 - corregido'!H154="no practice",'DB10 - publicado'!H154="no practice"),0,ROUND('DB10 - corregido'!H154,1)-ROUND('DB10 - publicado'!H154,1))</f>
        <v>0</v>
      </c>
      <c r="I154" s="16">
        <f>IF(AND('DB10 - corregido'!I154="no practice",'DB10 - publicado'!I154="no practice"),0,'DB10 - corregido'!I154-'DB10 - publicado'!I154)</f>
        <v>0</v>
      </c>
      <c r="J154" s="2">
        <f>IF(AND('DB10 - corregido'!J154="no practice",'DB10 - publicado'!J154="no practice"),0,'DB10 - corregido'!J154-'DB10 - publicado'!J154)</f>
        <v>0</v>
      </c>
      <c r="K154" s="2">
        <f>IF(AND('DB10 - corregido'!K154="no practice",'DB10 - publicado'!K154="no practice"),0,ROUND('DB10 - corregido'!K154,1)-ROUND('DB10 - publicado'!K154,1))</f>
        <v>0</v>
      </c>
      <c r="L154" s="16">
        <f>+'DB10 - corregido'!L154-'DB10 - publicado'!L154</f>
        <v>0</v>
      </c>
      <c r="M154" s="2">
        <f>+'DB10 - corregido'!M154-'DB10 - publicado'!M154</f>
        <v>0</v>
      </c>
      <c r="N154" s="2">
        <f>+'DB10 - corregido'!N154-'DB10 - publicado'!N154</f>
        <v>0</v>
      </c>
      <c r="O154" s="2">
        <f>+'DB10 - corregido'!O154-'DB10 - publicado'!O154</f>
        <v>0</v>
      </c>
      <c r="P154" s="2">
        <f>+'DB10 - corregido'!P154-'DB10 - publicado'!P154</f>
        <v>0</v>
      </c>
      <c r="Q154" s="16">
        <f>+'DB10 - corregido'!Q154-'DB10 - publicado'!Q154</f>
        <v>0</v>
      </c>
      <c r="R154" s="2">
        <f>+'DB10 - corregido'!R154-'DB10 - publicado'!R154</f>
        <v>0</v>
      </c>
      <c r="S154" s="2">
        <f>+'DB10 - corregido'!S154-'DB10 - publicado'!S154</f>
        <v>0</v>
      </c>
      <c r="T154" s="2">
        <f>+'DB10 - corregido'!T154-'DB10 - publicado'!T154</f>
        <v>0</v>
      </c>
      <c r="U154" s="16">
        <f>+'DB10 - corregido'!U154-'DB10 - publicado'!U154</f>
        <v>0</v>
      </c>
      <c r="V154" s="2">
        <f>+'DB10 - corregido'!V154-'DB10 - publicado'!V154</f>
        <v>0</v>
      </c>
      <c r="W154" s="2">
        <f>+ROUND('DB10 - corregido'!W154,1)-ROUND('DB10 - publicado'!W154,1)</f>
        <v>0</v>
      </c>
      <c r="X154" s="16">
        <f>+'DB10 - corregido'!X154-'DB10 - publicado'!X154</f>
        <v>0</v>
      </c>
      <c r="Y154" s="2">
        <f>+'DB10 - corregido'!Y154-'DB10 - publicado'!Y154</f>
        <v>0</v>
      </c>
      <c r="Z154" s="2">
        <f>+'DB10 - corregido'!Z154-'DB10 - publicado'!Z154</f>
        <v>0</v>
      </c>
      <c r="AA154" s="2">
        <f>+'DB10 - corregido'!AA154-'DB10 - publicado'!AA154</f>
        <v>0</v>
      </c>
      <c r="AB154" s="2">
        <f>+'DB10 - corregido'!AB154-'DB10 - publicado'!AB154</f>
        <v>0</v>
      </c>
      <c r="AC154" s="2">
        <f>+'DB10 - corregido'!AC154-'DB10 - publicado'!AC154</f>
        <v>0</v>
      </c>
      <c r="AD154" s="16">
        <f>+'DB10 - corregido'!AD154-'DB10 - publicado'!AD154</f>
        <v>0</v>
      </c>
      <c r="AE154" s="2">
        <f>+'DB10 - corregido'!AE154-'DB10 - publicado'!AE154</f>
        <v>0</v>
      </c>
      <c r="AF154" s="2">
        <f>+'DB10 - corregido'!AF154-'DB10 - publicado'!AF154</f>
        <v>0</v>
      </c>
      <c r="AG154" s="17">
        <f>IF(AND('DB10 - corregido'!AG154="no practice",'DB10 - publicado'!AG154="no practice"),0,'DB10 - corregido'!AG154-'DB10 - publicado'!AG154)</f>
        <v>0</v>
      </c>
      <c r="AH154" s="14">
        <f>IF(AND('DB10 - corregido'!AH154="no practice",'DB10 - publicado'!AH154="no practice"),0,'DB10 - corregido'!AH154-'DB10 - publicado'!AH154)</f>
        <v>0</v>
      </c>
      <c r="AI154" s="18">
        <f>+'DB10 - corregido'!AI154-'DB10 - publicado'!AI154</f>
        <v>0</v>
      </c>
      <c r="AK154" s="8">
        <v>0</v>
      </c>
    </row>
    <row r="155" spans="1:37" s="8" customFormat="1" ht="15">
      <c r="A155" s="61" t="s">
        <v>169</v>
      </c>
      <c r="B155" s="15">
        <f>+'DB10 - corregido'!B155-'DB10 - publicado'!B155</f>
        <v>0</v>
      </c>
      <c r="C155" s="15">
        <f>+'DB10 - corregido'!C155-'DB10 - publicado'!C155</f>
        <v>0</v>
      </c>
      <c r="D155" s="15">
        <f>+ROUND('DB10 - corregido'!D155,1)-ROUND('DB10 - publicado'!D155,1)</f>
        <v>0</v>
      </c>
      <c r="E155" s="15">
        <f>+ROUND('DB10 - corregido'!E155,1)-ROUND('DB10 - publicado'!E155,1)</f>
        <v>0</v>
      </c>
      <c r="F155" s="16">
        <f>IF(AND('DB10 - corregido'!F155="no practice",'DB10 - publicado'!F155="no practice"),0,'DB10 - corregido'!F155-'DB10 - publicado'!F155)</f>
        <v>0</v>
      </c>
      <c r="G155" s="2">
        <f>IF(AND('DB10 - corregido'!G155="no practice",'DB10 - publicado'!G155="no practice"),0,'DB10 - corregido'!G155-'DB10 - publicado'!G155)</f>
        <v>0</v>
      </c>
      <c r="H155" s="2">
        <f>IF(AND('DB10 - corregido'!H155="no practice",'DB10 - publicado'!H155="no practice"),0,ROUND('DB10 - corregido'!H155,1)-ROUND('DB10 - publicado'!H155,1))</f>
        <v>0</v>
      </c>
      <c r="I155" s="16">
        <f>IF(AND('DB10 - corregido'!I155="no practice",'DB10 - publicado'!I155="no practice"),0,'DB10 - corregido'!I155-'DB10 - publicado'!I155)</f>
        <v>0</v>
      </c>
      <c r="J155" s="2">
        <f>IF(AND('DB10 - corregido'!J155="no practice",'DB10 - publicado'!J155="no practice"),0,'DB10 - corregido'!J155-'DB10 - publicado'!J155)</f>
        <v>0</v>
      </c>
      <c r="K155" s="2">
        <f>IF(AND('DB10 - corregido'!K155="no practice",'DB10 - publicado'!K155="no practice"),0,ROUND('DB10 - corregido'!K155,1)-ROUND('DB10 - publicado'!K155,1))</f>
        <v>0</v>
      </c>
      <c r="L155" s="16">
        <f>+'DB10 - corregido'!L155-'DB10 - publicado'!L155</f>
        <v>0</v>
      </c>
      <c r="M155" s="2">
        <f>+'DB10 - corregido'!M155-'DB10 - publicado'!M155</f>
        <v>0</v>
      </c>
      <c r="N155" s="2">
        <f>+'DB10 - corregido'!N155-'DB10 - publicado'!N155</f>
        <v>0</v>
      </c>
      <c r="O155" s="2">
        <f>+'DB10 - corregido'!O155-'DB10 - publicado'!O155</f>
        <v>-1</v>
      </c>
      <c r="P155" s="2">
        <f>+'DB10 - corregido'!P155-'DB10 - publicado'!P155</f>
        <v>-1</v>
      </c>
      <c r="Q155" s="16">
        <f>+'DB10 - corregido'!Q155-'DB10 - publicado'!Q155</f>
        <v>0</v>
      </c>
      <c r="R155" s="2">
        <f>+'DB10 - corregido'!R155-'DB10 - publicado'!R155</f>
        <v>0</v>
      </c>
      <c r="S155" s="2">
        <f>+'DB10 - corregido'!S155-'DB10 - publicado'!S155</f>
        <v>0</v>
      </c>
      <c r="T155" s="2">
        <f>+'DB10 - corregido'!T155-'DB10 - publicado'!T155</f>
        <v>0</v>
      </c>
      <c r="U155" s="16">
        <f>+'DB10 - corregido'!U155-'DB10 - publicado'!U155</f>
        <v>0</v>
      </c>
      <c r="V155" s="2">
        <f>+'DB10 - corregido'!V155-'DB10 - publicado'!V155</f>
        <v>0</v>
      </c>
      <c r="W155" s="2">
        <f>+ROUND('DB10 - corregido'!W155,1)-ROUND('DB10 - publicado'!W155,1)</f>
        <v>0</v>
      </c>
      <c r="X155" s="16">
        <f>+'DB10 - corregido'!X155-'DB10 - publicado'!X155</f>
        <v>-1</v>
      </c>
      <c r="Y155" s="2">
        <f>+'DB10 - corregido'!Y155-'DB10 - publicado'!Y155</f>
        <v>0</v>
      </c>
      <c r="Z155" s="2">
        <f>+'DB10 - corregido'!Z155-'DB10 - publicado'!Z155</f>
        <v>-215</v>
      </c>
      <c r="AA155" s="2">
        <f>+'DB10 - corregido'!AA155-'DB10 - publicado'!AA155</f>
        <v>-2</v>
      </c>
      <c r="AB155" s="2">
        <f>+'DB10 - corregido'!AB155-'DB10 - publicado'!AB155</f>
        <v>1</v>
      </c>
      <c r="AC155" s="2">
        <f>+'DB10 - corregido'!AC155-'DB10 - publicado'!AC155</f>
        <v>315</v>
      </c>
      <c r="AD155" s="16">
        <f>+'DB10 - corregido'!AD155-'DB10 - publicado'!AD155</f>
        <v>0</v>
      </c>
      <c r="AE155" s="2">
        <f>+'DB10 - corregido'!AE155-'DB10 - publicado'!AE155</f>
        <v>0</v>
      </c>
      <c r="AF155" s="2">
        <f>+'DB10 - corregido'!AF155-'DB10 - publicado'!AF155</f>
        <v>0</v>
      </c>
      <c r="AG155" s="17">
        <f>IF(AND('DB10 - corregido'!AG155="no practice",'DB10 - publicado'!AG155="no practice"),0,'DB10 - corregido'!AG155-'DB10 - publicado'!AG155)</f>
        <v>0</v>
      </c>
      <c r="AH155" s="14">
        <f>IF(AND('DB10 - corregido'!AH155="no practice",'DB10 - publicado'!AH155="no practice"),0,'DB10 - corregido'!AH155-'DB10 - publicado'!AH155)</f>
        <v>0</v>
      </c>
      <c r="AI155" s="18">
        <f>+'DB10 - corregido'!AI155-'DB10 - publicado'!AI155</f>
        <v>0</v>
      </c>
      <c r="AK155" s="8">
        <v>0</v>
      </c>
    </row>
    <row r="156" spans="1:37" s="8" customFormat="1" ht="15">
      <c r="A156" s="61" t="s">
        <v>170</v>
      </c>
      <c r="B156" s="15">
        <f>+'DB10 - corregido'!B156-'DB10 - publicado'!B156</f>
        <v>0</v>
      </c>
      <c r="C156" s="15">
        <f>+'DB10 - corregido'!C156-'DB10 - publicado'!C156</f>
        <v>0</v>
      </c>
      <c r="D156" s="15">
        <f>+ROUND('DB10 - corregido'!D156,1)-ROUND('DB10 - publicado'!D156,1)</f>
        <v>0</v>
      </c>
      <c r="E156" s="15">
        <f>+ROUND('DB10 - corregido'!E156,1)-ROUND('DB10 - publicado'!E156,1)</f>
        <v>0</v>
      </c>
      <c r="F156" s="16">
        <f>IF(AND('DB10 - corregido'!F156="no practice",'DB10 - publicado'!F156="no practice"),0,'DB10 - corregido'!F156-'DB10 - publicado'!F156)</f>
        <v>0</v>
      </c>
      <c r="G156" s="2">
        <f>IF(AND('DB10 - corregido'!G156="no practice",'DB10 - publicado'!G156="no practice"),0,'DB10 - corregido'!G156-'DB10 - publicado'!G156)</f>
        <v>0</v>
      </c>
      <c r="H156" s="2">
        <f>IF(AND('DB10 - corregido'!H156="no practice",'DB10 - publicado'!H156="no practice"),0,ROUND('DB10 - corregido'!H156,1)-ROUND('DB10 - publicado'!H156,1))</f>
        <v>0</v>
      </c>
      <c r="I156" s="16">
        <f>IF(AND('DB10 - corregido'!I156="no practice",'DB10 - publicado'!I156="no practice"),0,'DB10 - corregido'!I156-'DB10 - publicado'!I156)</f>
        <v>0</v>
      </c>
      <c r="J156" s="2">
        <f>IF(AND('DB10 - corregido'!J156="no practice",'DB10 - publicado'!J156="no practice"),0,'DB10 - corregido'!J156-'DB10 - publicado'!J156)</f>
        <v>0</v>
      </c>
      <c r="K156" s="2">
        <f>IF(AND('DB10 - corregido'!K156="no practice",'DB10 - publicado'!K156="no practice"),0,ROUND('DB10 - corregido'!K156,1)-ROUND('DB10 - publicado'!K156,1))</f>
        <v>0</v>
      </c>
      <c r="L156" s="16">
        <f>+'DB10 - corregido'!L156-'DB10 - publicado'!L156</f>
        <v>0</v>
      </c>
      <c r="M156" s="2">
        <f>+'DB10 - corregido'!M156-'DB10 - publicado'!M156</f>
        <v>0</v>
      </c>
      <c r="N156" s="2">
        <f>+'DB10 - corregido'!N156-'DB10 - publicado'!N156</f>
        <v>0</v>
      </c>
      <c r="O156" s="2">
        <f>+'DB10 - corregido'!O156-'DB10 - publicado'!O156</f>
        <v>0</v>
      </c>
      <c r="P156" s="2">
        <f>+'DB10 - corregido'!P156-'DB10 - publicado'!P156</f>
        <v>0</v>
      </c>
      <c r="Q156" s="16">
        <f>+'DB10 - corregido'!Q156-'DB10 - publicado'!Q156</f>
        <v>0</v>
      </c>
      <c r="R156" s="2">
        <f>+'DB10 - corregido'!R156-'DB10 - publicado'!R156</f>
        <v>0</v>
      </c>
      <c r="S156" s="2">
        <f>+'DB10 - corregido'!S156-'DB10 - publicado'!S156</f>
        <v>0</v>
      </c>
      <c r="T156" s="2">
        <f>+'DB10 - corregido'!T156-'DB10 - publicado'!T156</f>
        <v>0</v>
      </c>
      <c r="U156" s="16">
        <f>+'DB10 - corregido'!U156-'DB10 - publicado'!U156</f>
        <v>0</v>
      </c>
      <c r="V156" s="2">
        <f>+'DB10 - corregido'!V156-'DB10 - publicado'!V156</f>
        <v>0</v>
      </c>
      <c r="W156" s="2">
        <f>+ROUND('DB10 - corregido'!W156,1)-ROUND('DB10 - publicado'!W156,1)</f>
        <v>0</v>
      </c>
      <c r="X156" s="16">
        <f>+'DB10 - corregido'!X156-'DB10 - publicado'!X156</f>
        <v>0</v>
      </c>
      <c r="Y156" s="2">
        <f>+'DB10 - corregido'!Y156-'DB10 - publicado'!Y156</f>
        <v>0</v>
      </c>
      <c r="Z156" s="2">
        <f>+'DB10 - corregido'!Z156-'DB10 - publicado'!Z156</f>
        <v>0</v>
      </c>
      <c r="AA156" s="2">
        <f>+'DB10 - corregido'!AA156-'DB10 - publicado'!AA156</f>
        <v>0</v>
      </c>
      <c r="AB156" s="2">
        <f>+'DB10 - corregido'!AB156-'DB10 - publicado'!AB156</f>
        <v>0</v>
      </c>
      <c r="AC156" s="2">
        <f>+'DB10 - corregido'!AC156-'DB10 - publicado'!AC156</f>
        <v>0</v>
      </c>
      <c r="AD156" s="16">
        <f>+'DB10 - corregido'!AD156-'DB10 - publicado'!AD156</f>
        <v>0</v>
      </c>
      <c r="AE156" s="2">
        <f>+'DB10 - corregido'!AE156-'DB10 - publicado'!AE156</f>
        <v>0</v>
      </c>
      <c r="AF156" s="2">
        <f>+'DB10 - corregido'!AF156-'DB10 - publicado'!AF156</f>
        <v>0</v>
      </c>
      <c r="AG156" s="17">
        <f>IF(AND('DB10 - corregido'!AG156="no practice",'DB10 - publicado'!AG156="no practice"),0,'DB10 - corregido'!AG156-'DB10 - publicado'!AG156)</f>
        <v>0</v>
      </c>
      <c r="AH156" s="14">
        <f>IF(AND('DB10 - corregido'!AH156="no practice",'DB10 - publicado'!AH156="no practice"),0,'DB10 - corregido'!AH156-'DB10 - publicado'!AH156)</f>
        <v>0</v>
      </c>
      <c r="AI156" s="18">
        <f>+'DB10 - corregido'!AI156-'DB10 - publicado'!AI156</f>
        <v>0</v>
      </c>
      <c r="AK156" s="8">
        <v>0</v>
      </c>
    </row>
    <row r="157" spans="1:37" s="8" customFormat="1" ht="15">
      <c r="A157" s="61" t="s">
        <v>74</v>
      </c>
      <c r="B157" s="15">
        <f>+'DB10 - corregido'!B157-'DB10 - publicado'!B157</f>
        <v>0</v>
      </c>
      <c r="C157" s="15">
        <f>+'DB10 - corregido'!C157-'DB10 - publicado'!C157</f>
        <v>0</v>
      </c>
      <c r="D157" s="19">
        <f>+ROUND('DB10 - corregido'!D157,1)-ROUND('DB10 - publicado'!D157,1)</f>
        <v>4.299999999999997</v>
      </c>
      <c r="E157" s="19">
        <f>+ROUND('DB10 - corregido'!E157,1)-ROUND('DB10 - publicado'!E157,1)</f>
        <v>-0.09999999999999998</v>
      </c>
      <c r="F157" s="16">
        <f>IF(AND('DB10 - corregido'!F157="no practice",'DB10 - publicado'!F157="no practice"),0,'DB10 - corregido'!F157-'DB10 - publicado'!F157)</f>
        <v>0</v>
      </c>
      <c r="G157" s="2">
        <f>IF(AND('DB10 - corregido'!G157="no practice",'DB10 - publicado'!G157="no practice"),0,'DB10 - corregido'!G157-'DB10 - publicado'!G157)</f>
        <v>0</v>
      </c>
      <c r="H157" s="2">
        <f>IF(AND('DB10 - corregido'!H157="no practice",'DB10 - publicado'!H157="no practice"),0,ROUND('DB10 - corregido'!H157,1)-ROUND('DB10 - publicado'!H157,1))</f>
        <v>0</v>
      </c>
      <c r="I157" s="16">
        <f>IF(AND('DB10 - corregido'!I157="no practice",'DB10 - publicado'!I157="no practice"),0,'DB10 - corregido'!I157-'DB10 - publicado'!I157)</f>
        <v>0</v>
      </c>
      <c r="J157" s="2">
        <f>IF(AND('DB10 - corregido'!J157="no practice",'DB10 - publicado'!J157="no practice"),0,'DB10 - corregido'!J157-'DB10 - publicado'!J157)</f>
        <v>0</v>
      </c>
      <c r="K157" s="2">
        <f>IF(AND('DB10 - corregido'!K157="no practice",'DB10 - publicado'!K157="no practice"),0,ROUND('DB10 - corregido'!K157,1)-ROUND('DB10 - publicado'!K157,1))</f>
        <v>0</v>
      </c>
      <c r="L157" s="16">
        <f>+'DB10 - corregido'!L157-'DB10 - publicado'!L157</f>
        <v>0</v>
      </c>
      <c r="M157" s="2">
        <f>+'DB10 - corregido'!M157-'DB10 - publicado'!M157</f>
        <v>0</v>
      </c>
      <c r="N157" s="2">
        <f>+'DB10 - corregido'!N157-'DB10 - publicado'!N157</f>
        <v>0</v>
      </c>
      <c r="O157" s="2">
        <f>+'DB10 - corregido'!O157-'DB10 - publicado'!O157</f>
        <v>0</v>
      </c>
      <c r="P157" s="2">
        <f>+'DB10 - corregido'!P157-'DB10 - publicado'!P157</f>
        <v>0</v>
      </c>
      <c r="Q157" s="16">
        <f>+'DB10 - corregido'!Q157-'DB10 - publicado'!Q157</f>
        <v>0</v>
      </c>
      <c r="R157" s="2">
        <f>+'DB10 - corregido'!R157-'DB10 - publicado'!R157</f>
        <v>0</v>
      </c>
      <c r="S157" s="2">
        <f>+'DB10 - corregido'!S157-'DB10 - publicado'!S157</f>
        <v>0</v>
      </c>
      <c r="T157" s="2">
        <f>+'DB10 - corregido'!T157-'DB10 - publicado'!T157</f>
        <v>0</v>
      </c>
      <c r="U157" s="16">
        <f>+'DB10 - corregido'!U157-'DB10 - publicado'!U157</f>
        <v>0</v>
      </c>
      <c r="V157" s="2">
        <f>+'DB10 - corregido'!V157-'DB10 - publicado'!V157</f>
        <v>0</v>
      </c>
      <c r="W157" s="2">
        <f>+ROUND('DB10 - corregido'!W157,1)-ROUND('DB10 - publicado'!W157,1)</f>
        <v>0</v>
      </c>
      <c r="X157" s="16">
        <f>+'DB10 - corregido'!X157-'DB10 - publicado'!X157</f>
        <v>0</v>
      </c>
      <c r="Y157" s="2">
        <f>+'DB10 - corregido'!Y157-'DB10 - publicado'!Y157</f>
        <v>0</v>
      </c>
      <c r="Z157" s="2">
        <f>+'DB10 - corregido'!Z157-'DB10 - publicado'!Z157</f>
        <v>0</v>
      </c>
      <c r="AA157" s="2">
        <f>+'DB10 - corregido'!AA157-'DB10 - publicado'!AA157</f>
        <v>0</v>
      </c>
      <c r="AB157" s="2">
        <f>+'DB10 - corregido'!AB157-'DB10 - publicado'!AB157</f>
        <v>0</v>
      </c>
      <c r="AC157" s="2">
        <f>+'DB10 - corregido'!AC157-'DB10 - publicado'!AC157</f>
        <v>0</v>
      </c>
      <c r="AD157" s="16">
        <f>+'DB10 - corregido'!AD157-'DB10 - publicado'!AD157</f>
        <v>0</v>
      </c>
      <c r="AE157" s="2">
        <f>+'DB10 - corregido'!AE157-'DB10 - publicado'!AE157</f>
        <v>0</v>
      </c>
      <c r="AF157" s="2">
        <f>+'DB10 - corregido'!AF157-'DB10 - publicado'!AF157</f>
        <v>0</v>
      </c>
      <c r="AG157" s="17">
        <f>IF(AND('DB10 - corregido'!AG157="no practice",'DB10 - publicado'!AG157="no practice"),0,'DB10 - corregido'!AG157-'DB10 - publicado'!AG157)</f>
        <v>0</v>
      </c>
      <c r="AH157" s="14">
        <f>IF(AND('DB10 - corregido'!AH157="no practice",'DB10 - publicado'!AH157="no practice"),0,'DB10 - corregido'!AH157-'DB10 - publicado'!AH157)</f>
        <v>0</v>
      </c>
      <c r="AI157" s="18">
        <f>+'DB10 - corregido'!AI157-'DB10 - publicado'!AI157</f>
        <v>0</v>
      </c>
      <c r="AK157" s="8">
        <v>1</v>
      </c>
    </row>
    <row r="158" spans="1:37" s="8" customFormat="1" ht="15">
      <c r="A158" s="61" t="s">
        <v>171</v>
      </c>
      <c r="B158" s="15">
        <f>+'DB10 - corregido'!B158-'DB10 - publicado'!B158</f>
        <v>-1</v>
      </c>
      <c r="C158" s="15">
        <f>+'DB10 - corregido'!C158-'DB10 - publicado'!C158</f>
        <v>-1</v>
      </c>
      <c r="D158" s="15">
        <f>+ROUND('DB10 - corregido'!D158,1)-ROUND('DB10 - publicado'!D158,1)</f>
        <v>0</v>
      </c>
      <c r="E158" s="15">
        <f>+ROUND('DB10 - corregido'!E158,1)-ROUND('DB10 - publicado'!E158,1)</f>
        <v>0</v>
      </c>
      <c r="F158" s="16">
        <f>IF(AND('DB10 - corregido'!F158="no practice",'DB10 - publicado'!F158="no practice"),0,'DB10 - corregido'!F158-'DB10 - publicado'!F158)</f>
        <v>1</v>
      </c>
      <c r="G158" s="2">
        <f>IF(AND('DB10 - corregido'!G158="no practice",'DB10 - publicado'!G158="no practice"),0,'DB10 - corregido'!G158-'DB10 - publicado'!G158)</f>
        <v>23</v>
      </c>
      <c r="H158" s="2">
        <f>IF(AND('DB10 - corregido'!H158="no practice",'DB10 - publicado'!H158="no practice"),0,ROUND('DB10 - corregido'!H158,1)-ROUND('DB10 - publicado'!H158,1))</f>
        <v>55.3</v>
      </c>
      <c r="I158" s="16">
        <f>IF(AND('DB10 - corregido'!I158="no practice",'DB10 - publicado'!I158="no practice"),0,'DB10 - corregido'!I158-'DB10 - publicado'!I158)</f>
        <v>-2</v>
      </c>
      <c r="J158" s="2">
        <f>IF(AND('DB10 - corregido'!J158="no practice",'DB10 - publicado'!J158="no practice"),0,'DB10 - corregido'!J158-'DB10 - publicado'!J158)</f>
        <v>-2</v>
      </c>
      <c r="K158" s="2">
        <f>IF(AND('DB10 - corregido'!K158="no practice",'DB10 - publicado'!K158="no practice"),0,ROUND('DB10 - corregido'!K158,1)-ROUND('DB10 - publicado'!K158,1))</f>
        <v>0</v>
      </c>
      <c r="L158" s="16">
        <f>+'DB10 - corregido'!L158-'DB10 - publicado'!L158</f>
        <v>0</v>
      </c>
      <c r="M158" s="2">
        <f>+'DB10 - corregido'!M158-'DB10 - publicado'!M158</f>
        <v>0</v>
      </c>
      <c r="N158" s="2">
        <f>+'DB10 - corregido'!N158-'DB10 - publicado'!N158</f>
        <v>0</v>
      </c>
      <c r="O158" s="2">
        <f>+'DB10 - corregido'!O158-'DB10 - publicado'!O158</f>
        <v>0</v>
      </c>
      <c r="P158" s="2">
        <f>+'DB10 - corregido'!P158-'DB10 - publicado'!P158</f>
        <v>0</v>
      </c>
      <c r="Q158" s="16">
        <f>+'DB10 - corregido'!Q158-'DB10 - publicado'!Q158</f>
        <v>0</v>
      </c>
      <c r="R158" s="2">
        <f>+'DB10 - corregido'!R158-'DB10 - publicado'!R158</f>
        <v>0</v>
      </c>
      <c r="S158" s="2">
        <f>+'DB10 - corregido'!S158-'DB10 - publicado'!S158</f>
        <v>0</v>
      </c>
      <c r="T158" s="2">
        <f>+'DB10 - corregido'!T158-'DB10 - publicado'!T158</f>
        <v>0</v>
      </c>
      <c r="U158" s="16">
        <f>+'DB10 - corregido'!U158-'DB10 - publicado'!U158</f>
        <v>0</v>
      </c>
      <c r="V158" s="2">
        <f>+'DB10 - corregido'!V158-'DB10 - publicado'!V158</f>
        <v>0</v>
      </c>
      <c r="W158" s="2">
        <f>+ROUND('DB10 - corregido'!W158,1)-ROUND('DB10 - publicado'!W158,1)</f>
        <v>0</v>
      </c>
      <c r="X158" s="16">
        <f>+'DB10 - corregido'!X158-'DB10 - publicado'!X158</f>
        <v>0</v>
      </c>
      <c r="Y158" s="2">
        <f>+'DB10 - corregido'!Y158-'DB10 - publicado'!Y158</f>
        <v>0</v>
      </c>
      <c r="Z158" s="2">
        <f>+'DB10 - corregido'!Z158-'DB10 - publicado'!Z158</f>
        <v>0</v>
      </c>
      <c r="AA158" s="2">
        <f>+'DB10 - corregido'!AA158-'DB10 - publicado'!AA158</f>
        <v>-1</v>
      </c>
      <c r="AB158" s="2">
        <f>+'DB10 - corregido'!AB158-'DB10 - publicado'!AB158</f>
        <v>-1</v>
      </c>
      <c r="AC158" s="2">
        <f>+'DB10 - corregido'!AC158-'DB10 - publicado'!AC158</f>
        <v>0</v>
      </c>
      <c r="AD158" s="16">
        <f>+'DB10 - corregido'!AD158-'DB10 - publicado'!AD158</f>
        <v>0</v>
      </c>
      <c r="AE158" s="2">
        <f>+'DB10 - corregido'!AE158-'DB10 - publicado'!AE158</f>
        <v>0</v>
      </c>
      <c r="AF158" s="2">
        <f>+'DB10 - corregido'!AF158-'DB10 - publicado'!AF158</f>
        <v>33</v>
      </c>
      <c r="AG158" s="17">
        <f>IF(AND('DB10 - corregido'!AG158="no practice",'DB10 - publicado'!AG158="no practice"),0,'DB10 - corregido'!AG158-'DB10 - publicado'!AG158)</f>
        <v>0</v>
      </c>
      <c r="AH158" s="14">
        <f>IF(AND('DB10 - corregido'!AH158="no practice",'DB10 - publicado'!AH158="no practice"),0,'DB10 - corregido'!AH158-'DB10 - publicado'!AH158)</f>
        <v>0</v>
      </c>
      <c r="AI158" s="18">
        <f>+'DB10 - corregido'!AI158-'DB10 - publicado'!AI158</f>
        <v>0</v>
      </c>
      <c r="AK158" s="8">
        <v>0</v>
      </c>
    </row>
    <row r="159" spans="1:37" s="8" customFormat="1" ht="15">
      <c r="A159" s="61" t="s">
        <v>172</v>
      </c>
      <c r="B159" s="15">
        <f>+'DB10 - corregido'!B159-'DB10 - publicado'!B159</f>
        <v>0</v>
      </c>
      <c r="C159" s="15">
        <f>+'DB10 - corregido'!C159-'DB10 - publicado'!C159</f>
        <v>0</v>
      </c>
      <c r="D159" s="15">
        <f>+ROUND('DB10 - corregido'!D159,1)-ROUND('DB10 - publicado'!D159,1)</f>
        <v>0</v>
      </c>
      <c r="E159" s="15">
        <f>+ROUND('DB10 - corregido'!E159,1)-ROUND('DB10 - publicado'!E159,1)</f>
        <v>0</v>
      </c>
      <c r="F159" s="16">
        <f>IF(AND('DB10 - corregido'!F159="no practice",'DB10 - publicado'!F159="no practice"),0,'DB10 - corregido'!F159-'DB10 - publicado'!F159)</f>
        <v>0</v>
      </c>
      <c r="G159" s="2">
        <f>IF(AND('DB10 - corregido'!G159="no practice",'DB10 - publicado'!G159="no practice"),0,'DB10 - corregido'!G159-'DB10 - publicado'!G159)</f>
        <v>0</v>
      </c>
      <c r="H159" s="2">
        <f>IF(AND('DB10 - corregido'!H159="no practice",'DB10 - publicado'!H159="no practice"),0,ROUND('DB10 - corregido'!H159,1)-ROUND('DB10 - publicado'!H159,1))</f>
        <v>0</v>
      </c>
      <c r="I159" s="16">
        <f>IF(AND('DB10 - corregido'!I159="no practice",'DB10 - publicado'!I159="no practice"),0,'DB10 - corregido'!I159-'DB10 - publicado'!I159)</f>
        <v>0</v>
      </c>
      <c r="J159" s="2">
        <f>IF(AND('DB10 - corregido'!J159="no practice",'DB10 - publicado'!J159="no practice"),0,'DB10 - corregido'!J159-'DB10 - publicado'!J159)</f>
        <v>0</v>
      </c>
      <c r="K159" s="2">
        <f>IF(AND('DB10 - corregido'!K159="no practice",'DB10 - publicado'!K159="no practice"),0,ROUND('DB10 - corregido'!K159,1)-ROUND('DB10 - publicado'!K159,1))</f>
        <v>0</v>
      </c>
      <c r="L159" s="16">
        <f>+'DB10 - corregido'!L159-'DB10 - publicado'!L159</f>
        <v>0</v>
      </c>
      <c r="M159" s="2">
        <f>+'DB10 - corregido'!M159-'DB10 - publicado'!M159</f>
        <v>0</v>
      </c>
      <c r="N159" s="2">
        <f>+'DB10 - corregido'!N159-'DB10 - publicado'!N159</f>
        <v>0</v>
      </c>
      <c r="O159" s="2">
        <f>+'DB10 - corregido'!O159-'DB10 - publicado'!O159</f>
        <v>0</v>
      </c>
      <c r="P159" s="2">
        <f>+'DB10 - corregido'!P159-'DB10 - publicado'!P159</f>
        <v>0</v>
      </c>
      <c r="Q159" s="16">
        <f>+'DB10 - corregido'!Q159-'DB10 - publicado'!Q159</f>
        <v>0</v>
      </c>
      <c r="R159" s="2">
        <f>+'DB10 - corregido'!R159-'DB10 - publicado'!R159</f>
        <v>0</v>
      </c>
      <c r="S159" s="2">
        <f>+'DB10 - corregido'!S159-'DB10 - publicado'!S159</f>
        <v>0</v>
      </c>
      <c r="T159" s="2">
        <f>+'DB10 - corregido'!T159-'DB10 - publicado'!T159</f>
        <v>0</v>
      </c>
      <c r="U159" s="16">
        <f>+'DB10 - corregido'!U159-'DB10 - publicado'!U159</f>
        <v>0</v>
      </c>
      <c r="V159" s="2">
        <f>+'DB10 - corregido'!V159-'DB10 - publicado'!V159</f>
        <v>0</v>
      </c>
      <c r="W159" s="2">
        <f>+ROUND('DB10 - corregido'!W159,1)-ROUND('DB10 - publicado'!W159,1)</f>
        <v>0</v>
      </c>
      <c r="X159" s="16">
        <f>+'DB10 - corregido'!X159-'DB10 - publicado'!X159</f>
        <v>-1</v>
      </c>
      <c r="Y159" s="2">
        <f>+'DB10 - corregido'!Y159-'DB10 - publicado'!Y159</f>
        <v>0</v>
      </c>
      <c r="Z159" s="2">
        <f>+'DB10 - corregido'!Z159-'DB10 - publicado'!Z159</f>
        <v>0</v>
      </c>
      <c r="AA159" s="2">
        <f>+'DB10 - corregido'!AA159-'DB10 - publicado'!AA159</f>
        <v>0</v>
      </c>
      <c r="AB159" s="2">
        <f>+'DB10 - corregido'!AB159-'DB10 - publicado'!AB159</f>
        <v>0</v>
      </c>
      <c r="AC159" s="2">
        <f>+'DB10 - corregido'!AC159-'DB10 - publicado'!AC159</f>
        <v>0</v>
      </c>
      <c r="AD159" s="16">
        <f>+'DB10 - corregido'!AD159-'DB10 - publicado'!AD159</f>
        <v>0</v>
      </c>
      <c r="AE159" s="2">
        <f>+'DB10 - corregido'!AE159-'DB10 - publicado'!AE159</f>
        <v>0</v>
      </c>
      <c r="AF159" s="2">
        <f>+'DB10 - corregido'!AF159-'DB10 - publicado'!AF159</f>
        <v>0</v>
      </c>
      <c r="AG159" s="17">
        <f>IF(AND('DB10 - corregido'!AG159="no practice",'DB10 - publicado'!AG159="no practice"),0,'DB10 - corregido'!AG159-'DB10 - publicado'!AG159)</f>
        <v>0</v>
      </c>
      <c r="AH159" s="14">
        <f>IF(AND('DB10 - corregido'!AH159="no practice",'DB10 - publicado'!AH159="no practice"),0,'DB10 - corregido'!AH159-'DB10 - publicado'!AH159)</f>
        <v>0</v>
      </c>
      <c r="AI159" s="18">
        <f>+'DB10 - corregido'!AI159-'DB10 - publicado'!AI159</f>
        <v>0</v>
      </c>
      <c r="AK159" s="8">
        <v>0</v>
      </c>
    </row>
    <row r="160" spans="1:37" s="8" customFormat="1" ht="15">
      <c r="A160" s="61" t="s">
        <v>173</v>
      </c>
      <c r="B160" s="15">
        <f>+'DB10 - corregido'!B160-'DB10 - publicado'!B160</f>
        <v>0</v>
      </c>
      <c r="C160" s="15">
        <f>+'DB10 - corregido'!C160-'DB10 - publicado'!C160</f>
        <v>0</v>
      </c>
      <c r="D160" s="15">
        <f>+ROUND('DB10 - corregido'!D160,1)-ROUND('DB10 - publicado'!D160,1)</f>
        <v>0</v>
      </c>
      <c r="E160" s="15">
        <f>+ROUND('DB10 - corregido'!E160,1)-ROUND('DB10 - publicado'!E160,1)</f>
        <v>0</v>
      </c>
      <c r="F160" s="16">
        <f>IF(AND('DB10 - corregido'!F160="no practice",'DB10 - publicado'!F160="no practice"),0,'DB10 - corregido'!F160-'DB10 - publicado'!F160)</f>
        <v>0</v>
      </c>
      <c r="G160" s="2">
        <f>IF(AND('DB10 - corregido'!G160="no practice",'DB10 - publicado'!G160="no practice"),0,'DB10 - corregido'!G160-'DB10 - publicado'!G160)</f>
        <v>0</v>
      </c>
      <c r="H160" s="2">
        <f>IF(AND('DB10 - corregido'!H160="no practice",'DB10 - publicado'!H160="no practice"),0,ROUND('DB10 - corregido'!H160,1)-ROUND('DB10 - publicado'!H160,1))</f>
        <v>0</v>
      </c>
      <c r="I160" s="16">
        <f>IF(AND('DB10 - corregido'!I160="no practice",'DB10 - publicado'!I160="no practice"),0,'DB10 - corregido'!I160-'DB10 - publicado'!I160)</f>
        <v>0</v>
      </c>
      <c r="J160" s="2">
        <f>IF(AND('DB10 - corregido'!J160="no practice",'DB10 - publicado'!J160="no practice"),0,'DB10 - corregido'!J160-'DB10 - publicado'!J160)</f>
        <v>0</v>
      </c>
      <c r="K160" s="2">
        <f>IF(AND('DB10 - corregido'!K160="no practice",'DB10 - publicado'!K160="no practice"),0,ROUND('DB10 - corregido'!K160,1)-ROUND('DB10 - publicado'!K160,1))</f>
        <v>0</v>
      </c>
      <c r="L160" s="16">
        <f>+'DB10 - corregido'!L160-'DB10 - publicado'!L160</f>
        <v>0</v>
      </c>
      <c r="M160" s="2">
        <f>+'DB10 - corregido'!M160-'DB10 - publicado'!M160</f>
        <v>0</v>
      </c>
      <c r="N160" s="2">
        <f>+'DB10 - corregido'!N160-'DB10 - publicado'!N160</f>
        <v>0</v>
      </c>
      <c r="O160" s="2">
        <f>+'DB10 - corregido'!O160-'DB10 - publicado'!O160</f>
        <v>0</v>
      </c>
      <c r="P160" s="2">
        <f>+'DB10 - corregido'!P160-'DB10 - publicado'!P160</f>
        <v>0</v>
      </c>
      <c r="Q160" s="16">
        <f>+'DB10 - corregido'!Q160-'DB10 - publicado'!Q160</f>
        <v>0</v>
      </c>
      <c r="R160" s="2">
        <f>+'DB10 - corregido'!R160-'DB10 - publicado'!R160</f>
        <v>0</v>
      </c>
      <c r="S160" s="2">
        <f>+'DB10 - corregido'!S160-'DB10 - publicado'!S160</f>
        <v>0</v>
      </c>
      <c r="T160" s="2">
        <f>+'DB10 - corregido'!T160-'DB10 - publicado'!T160</f>
        <v>0</v>
      </c>
      <c r="U160" s="16">
        <f>+'DB10 - corregido'!U160-'DB10 - publicado'!U160</f>
        <v>-5</v>
      </c>
      <c r="V160" s="2">
        <f>+'DB10 - corregido'!V160-'DB10 - publicado'!V160</f>
        <v>0</v>
      </c>
      <c r="W160" s="2">
        <f>+ROUND('DB10 - corregido'!W160,1)-ROUND('DB10 - publicado'!W160,1)</f>
        <v>0</v>
      </c>
      <c r="X160" s="16">
        <f>+'DB10 - corregido'!X160-'DB10 - publicado'!X160</f>
        <v>0</v>
      </c>
      <c r="Y160" s="2">
        <f>+'DB10 - corregido'!Y160-'DB10 - publicado'!Y160</f>
        <v>0</v>
      </c>
      <c r="Z160" s="2">
        <f>+'DB10 - corregido'!Z160-'DB10 - publicado'!Z160</f>
        <v>0</v>
      </c>
      <c r="AA160" s="2">
        <f>+'DB10 - corregido'!AA160-'DB10 - publicado'!AA160</f>
        <v>0</v>
      </c>
      <c r="AB160" s="2">
        <f>+'DB10 - corregido'!AB160-'DB10 - publicado'!AB160</f>
        <v>0</v>
      </c>
      <c r="AC160" s="2">
        <f>+'DB10 - corregido'!AC160-'DB10 - publicado'!AC160</f>
        <v>0</v>
      </c>
      <c r="AD160" s="16">
        <f>+'DB10 - corregido'!AD160-'DB10 - publicado'!AD160</f>
        <v>0</v>
      </c>
      <c r="AE160" s="2">
        <f>+'DB10 - corregido'!AE160-'DB10 - publicado'!AE160</f>
        <v>0</v>
      </c>
      <c r="AF160" s="2">
        <f>+'DB10 - corregido'!AF160-'DB10 - publicado'!AF160</f>
        <v>0</v>
      </c>
      <c r="AG160" s="17">
        <f>IF(AND('DB10 - corregido'!AG160="no practice",'DB10 - publicado'!AG160="no practice"),0,'DB10 - corregido'!AG160-'DB10 - publicado'!AG160)</f>
        <v>0</v>
      </c>
      <c r="AH160" s="14">
        <f>IF(AND('DB10 - corregido'!AH160="no practice",'DB10 - publicado'!AH160="no practice"),0,'DB10 - corregido'!AH160-'DB10 - publicado'!AH160)</f>
        <v>0</v>
      </c>
      <c r="AI160" s="18">
        <f>+'DB10 - corregido'!AI160-'DB10 - publicado'!AI160</f>
        <v>0</v>
      </c>
      <c r="AK160" s="8">
        <v>0</v>
      </c>
    </row>
    <row r="161" spans="1:37" s="8" customFormat="1" ht="15">
      <c r="A161" s="61" t="s">
        <v>174</v>
      </c>
      <c r="B161" s="15">
        <f>+'DB10 - corregido'!B161-'DB10 - publicado'!B161</f>
        <v>0</v>
      </c>
      <c r="C161" s="15">
        <f>+'DB10 - corregido'!C161-'DB10 - publicado'!C161</f>
        <v>-2</v>
      </c>
      <c r="D161" s="15">
        <f>+ROUND('DB10 - corregido'!D161,1)-ROUND('DB10 - publicado'!D161,1)</f>
        <v>0</v>
      </c>
      <c r="E161" s="15">
        <f>+ROUND('DB10 - corregido'!E161,1)-ROUND('DB10 - publicado'!E161,1)</f>
        <v>0</v>
      </c>
      <c r="F161" s="16">
        <f>IF(AND('DB10 - corregido'!F161="no practice",'DB10 - publicado'!F161="no practice"),0,'DB10 - corregido'!F161-'DB10 - publicado'!F161)</f>
        <v>0</v>
      </c>
      <c r="G161" s="2">
        <f>IF(AND('DB10 - corregido'!G161="no practice",'DB10 - publicado'!G161="no practice"),0,'DB10 - corregido'!G161-'DB10 - publicado'!G161)</f>
        <v>0</v>
      </c>
      <c r="H161" s="2">
        <f>IF(AND('DB10 - corregido'!H161="no practice",'DB10 - publicado'!H161="no practice"),0,ROUND('DB10 - corregido'!H161,1)-ROUND('DB10 - publicado'!H161,1))</f>
        <v>0</v>
      </c>
      <c r="I161" s="16">
        <f>IF(AND('DB10 - corregido'!I161="no practice",'DB10 - publicado'!I161="no practice"),0,'DB10 - corregido'!I161-'DB10 - publicado'!I161)</f>
        <v>0</v>
      </c>
      <c r="J161" s="2">
        <f>IF(AND('DB10 - corregido'!J161="no practice",'DB10 - publicado'!J161="no practice"),0,'DB10 - corregido'!J161-'DB10 - publicado'!J161)</f>
        <v>0</v>
      </c>
      <c r="K161" s="2">
        <f>IF(AND('DB10 - corregido'!K161="no practice",'DB10 - publicado'!K161="no practice"),0,ROUND('DB10 - corregido'!K161,1)-ROUND('DB10 - publicado'!K161,1))</f>
        <v>0</v>
      </c>
      <c r="L161" s="16">
        <f>+'DB10 - corregido'!L161-'DB10 - publicado'!L161</f>
        <v>0</v>
      </c>
      <c r="M161" s="2">
        <f>+'DB10 - corregido'!M161-'DB10 - publicado'!M161</f>
        <v>0</v>
      </c>
      <c r="N161" s="2">
        <f>+'DB10 - corregido'!N161-'DB10 - publicado'!N161</f>
        <v>0</v>
      </c>
      <c r="O161" s="2">
        <f>+'DB10 - corregido'!O161-'DB10 - publicado'!O161</f>
        <v>0</v>
      </c>
      <c r="P161" s="2">
        <f>+'DB10 - corregido'!P161-'DB10 - publicado'!P161</f>
        <v>0</v>
      </c>
      <c r="Q161" s="16">
        <f>+'DB10 - corregido'!Q161-'DB10 - publicado'!Q161</f>
        <v>0</v>
      </c>
      <c r="R161" s="2">
        <f>+'DB10 - corregido'!R161-'DB10 - publicado'!R161</f>
        <v>0</v>
      </c>
      <c r="S161" s="2">
        <f>+'DB10 - corregido'!S161-'DB10 - publicado'!S161</f>
        <v>0</v>
      </c>
      <c r="T161" s="2">
        <f>+'DB10 - corregido'!T161-'DB10 - publicado'!T161</f>
        <v>0</v>
      </c>
      <c r="U161" s="16">
        <f>+'DB10 - corregido'!U161-'DB10 - publicado'!U161</f>
        <v>0</v>
      </c>
      <c r="V161" s="2">
        <f>+'DB10 - corregido'!V161-'DB10 - publicado'!V161</f>
        <v>0</v>
      </c>
      <c r="W161" s="2">
        <f>+ROUND('DB10 - corregido'!W161,1)-ROUND('DB10 - publicado'!W161,1)</f>
        <v>0</v>
      </c>
      <c r="X161" s="16">
        <f>+'DB10 - corregido'!X161-'DB10 - publicado'!X161</f>
        <v>0</v>
      </c>
      <c r="Y161" s="2">
        <f>+'DB10 - corregido'!Y161-'DB10 - publicado'!Y161</f>
        <v>0</v>
      </c>
      <c r="Z161" s="2">
        <f>+'DB10 - corregido'!Z161-'DB10 - publicado'!Z161</f>
        <v>0</v>
      </c>
      <c r="AA161" s="2">
        <f>+'DB10 - corregido'!AA161-'DB10 - publicado'!AA161</f>
        <v>0</v>
      </c>
      <c r="AB161" s="2">
        <f>+'DB10 - corregido'!AB161-'DB10 - publicado'!AB161</f>
        <v>0</v>
      </c>
      <c r="AC161" s="2">
        <f>+'DB10 - corregido'!AC161-'DB10 - publicado'!AC161</f>
        <v>0</v>
      </c>
      <c r="AD161" s="16">
        <f>+'DB10 - corregido'!AD161-'DB10 - publicado'!AD161</f>
        <v>0</v>
      </c>
      <c r="AE161" s="2">
        <f>+'DB10 - corregido'!AE161-'DB10 - publicado'!AE161</f>
        <v>0</v>
      </c>
      <c r="AF161" s="2">
        <f>+'DB10 - corregido'!AF161-'DB10 - publicado'!AF161</f>
        <v>0</v>
      </c>
      <c r="AG161" s="17">
        <f>IF(AND('DB10 - corregido'!AG161="no practice",'DB10 - publicado'!AG161="no practice"),0,'DB10 - corregido'!AG161-'DB10 - publicado'!AG161)</f>
        <v>0</v>
      </c>
      <c r="AH161" s="14">
        <f>IF(AND('DB10 - corregido'!AH161="no practice",'DB10 - publicado'!AH161="no practice"),0,'DB10 - corregido'!AH161-'DB10 - publicado'!AH161)</f>
        <v>0</v>
      </c>
      <c r="AI161" s="18">
        <f>+'DB10 - corregido'!AI161-'DB10 - publicado'!AI161</f>
        <v>0</v>
      </c>
      <c r="AK161" s="8">
        <v>0</v>
      </c>
    </row>
    <row r="162" spans="1:37" s="8" customFormat="1" ht="15">
      <c r="A162" s="61" t="s">
        <v>75</v>
      </c>
      <c r="B162" s="15">
        <f>+'DB10 - corregido'!B162-'DB10 - publicado'!B162</f>
        <v>0</v>
      </c>
      <c r="C162" s="15">
        <f>+'DB10 - corregido'!C162-'DB10 - publicado'!C162</f>
        <v>0</v>
      </c>
      <c r="D162" s="15">
        <f>+ROUND('DB10 - corregido'!D162,1)-ROUND('DB10 - publicado'!D162,1)</f>
        <v>0</v>
      </c>
      <c r="E162" s="15">
        <f>+ROUND('DB10 - corregido'!E162,1)-ROUND('DB10 - publicado'!E162,1)</f>
        <v>0</v>
      </c>
      <c r="F162" s="16">
        <f>IF(AND('DB10 - corregido'!F162="no practice",'DB10 - publicado'!F162="no practice"),0,'DB10 - corregido'!F162-'DB10 - publicado'!F162)</f>
        <v>0</v>
      </c>
      <c r="G162" s="2">
        <f>IF(AND('DB10 - corregido'!G162="no practice",'DB10 - publicado'!G162="no practice"),0,'DB10 - corregido'!G162-'DB10 - publicado'!G162)</f>
        <v>0</v>
      </c>
      <c r="H162" s="2">
        <f>IF(AND('DB10 - corregido'!H162="no practice",'DB10 - publicado'!H162="no practice"),0,ROUND('DB10 - corregido'!H162,1)-ROUND('DB10 - publicado'!H162,1))</f>
        <v>0</v>
      </c>
      <c r="I162" s="16">
        <f>IF(AND('DB10 - corregido'!I162="no practice",'DB10 - publicado'!I162="no practice"),0,'DB10 - corregido'!I162-'DB10 - publicado'!I162)</f>
        <v>0</v>
      </c>
      <c r="J162" s="2">
        <f>IF(AND('DB10 - corregido'!J162="no practice",'DB10 - publicado'!J162="no practice"),0,'DB10 - corregido'!J162-'DB10 - publicado'!J162)</f>
        <v>0</v>
      </c>
      <c r="K162" s="2">
        <f>IF(AND('DB10 - corregido'!K162="no practice",'DB10 - publicado'!K162="no practice"),0,ROUND('DB10 - corregido'!K162,1)-ROUND('DB10 - publicado'!K162,1))</f>
        <v>0</v>
      </c>
      <c r="L162" s="16">
        <f>+'DB10 - corregido'!L162-'DB10 - publicado'!L162</f>
        <v>0</v>
      </c>
      <c r="M162" s="2">
        <f>+'DB10 - corregido'!M162-'DB10 - publicado'!M162</f>
        <v>0</v>
      </c>
      <c r="N162" s="2">
        <f>+'DB10 - corregido'!N162-'DB10 - publicado'!N162</f>
        <v>0</v>
      </c>
      <c r="O162" s="2">
        <f>+'DB10 - corregido'!O162-'DB10 - publicado'!O162</f>
        <v>0</v>
      </c>
      <c r="P162" s="2">
        <f>+'DB10 - corregido'!P162-'DB10 - publicado'!P162</f>
        <v>0</v>
      </c>
      <c r="Q162" s="16">
        <f>+'DB10 - corregido'!Q162-'DB10 - publicado'!Q162</f>
        <v>0</v>
      </c>
      <c r="R162" s="2">
        <f>+'DB10 - corregido'!R162-'DB10 - publicado'!R162</f>
        <v>0</v>
      </c>
      <c r="S162" s="2">
        <f>+'DB10 - corregido'!S162-'DB10 - publicado'!S162</f>
        <v>0</v>
      </c>
      <c r="T162" s="2">
        <f>+'DB10 - corregido'!T162-'DB10 - publicado'!T162</f>
        <v>0</v>
      </c>
      <c r="U162" s="16">
        <f>+'DB10 - corregido'!U162-'DB10 - publicado'!U162</f>
        <v>-1</v>
      </c>
      <c r="V162" s="2">
        <f>+'DB10 - corregido'!V162-'DB10 - publicado'!V162</f>
        <v>0</v>
      </c>
      <c r="W162" s="2">
        <f>+ROUND('DB10 - corregido'!W162,1)-ROUND('DB10 - publicado'!W162,1)</f>
        <v>1.7000000000000028</v>
      </c>
      <c r="X162" s="16">
        <f>+'DB10 - corregido'!X162-'DB10 - publicado'!X162</f>
        <v>-2</v>
      </c>
      <c r="Y162" s="2">
        <f>+'DB10 - corregido'!Y162-'DB10 - publicado'!Y162</f>
        <v>-1</v>
      </c>
      <c r="Z162" s="2">
        <f>+'DB10 - corregido'!Z162-'DB10 - publicado'!Z162</f>
        <v>0</v>
      </c>
      <c r="AA162" s="2">
        <f>+'DB10 - corregido'!AA162-'DB10 - publicado'!AA162</f>
        <v>-1</v>
      </c>
      <c r="AB162" s="2">
        <f>+'DB10 - corregido'!AB162-'DB10 - publicado'!AB162</f>
        <v>0</v>
      </c>
      <c r="AC162" s="2">
        <f>+'DB10 - corregido'!AC162-'DB10 - publicado'!AC162</f>
        <v>0</v>
      </c>
      <c r="AD162" s="16">
        <f>+'DB10 - corregido'!AD162-'DB10 - publicado'!AD162</f>
        <v>0</v>
      </c>
      <c r="AE162" s="2">
        <f>+'DB10 - corregido'!AE162-'DB10 - publicado'!AE162</f>
        <v>0</v>
      </c>
      <c r="AF162" s="2">
        <f>+'DB10 - corregido'!AF162-'DB10 - publicado'!AF162</f>
        <v>0</v>
      </c>
      <c r="AG162" s="17">
        <f>IF(AND('DB10 - corregido'!AG162="no practice",'DB10 - publicado'!AG162="no practice"),0,'DB10 - corregido'!AG162-'DB10 - publicado'!AG162)</f>
        <v>0</v>
      </c>
      <c r="AH162" s="14">
        <f>IF(AND('DB10 - corregido'!AH162="no practice",'DB10 - publicado'!AH162="no practice"),0,'DB10 - corregido'!AH162-'DB10 - publicado'!AH162)</f>
        <v>0</v>
      </c>
      <c r="AI162" s="18">
        <f>+'DB10 - corregido'!AI162-'DB10 - publicado'!AI162</f>
        <v>0</v>
      </c>
      <c r="AK162" s="8">
        <v>0</v>
      </c>
    </row>
    <row r="163" spans="1:37" s="8" customFormat="1" ht="15">
      <c r="A163" s="61" t="s">
        <v>76</v>
      </c>
      <c r="B163" s="15">
        <f>+'DB10 - corregido'!B163-'DB10 - publicado'!B163</f>
        <v>0</v>
      </c>
      <c r="C163" s="15">
        <f>+'DB10 - corregido'!C163-'DB10 - publicado'!C163</f>
        <v>13</v>
      </c>
      <c r="D163" s="15">
        <f>+ROUND('DB10 - corregido'!D163,1)-ROUND('DB10 - publicado'!D163,1)</f>
        <v>0</v>
      </c>
      <c r="E163" s="15">
        <f>+ROUND('DB10 - corregido'!E163,1)-ROUND('DB10 - publicado'!E163,1)</f>
        <v>0</v>
      </c>
      <c r="F163" s="16">
        <f>IF(AND('DB10 - corregido'!F163="no practice",'DB10 - publicado'!F163="no practice"),0,'DB10 - corregido'!F163-'DB10 - publicado'!F163)</f>
        <v>-1</v>
      </c>
      <c r="G163" s="2">
        <f>IF(AND('DB10 - corregido'!G163="no practice",'DB10 - publicado'!G163="no practice"),0,'DB10 - corregido'!G163-'DB10 - publicado'!G163)</f>
        <v>-21</v>
      </c>
      <c r="H163" s="2">
        <f>IF(AND('DB10 - corregido'!H163="no practice",'DB10 - publicado'!H163="no practice"),0,ROUND('DB10 - corregido'!H163,1)-ROUND('DB10 - publicado'!H163,1))</f>
        <v>142.30000000000007</v>
      </c>
      <c r="I163" s="16">
        <f>IF(AND('DB10 - corregido'!I163="no practice",'DB10 - publicado'!I163="no practice"),0,'DB10 - corregido'!I163-'DB10 - publicado'!I163)</f>
        <v>0</v>
      </c>
      <c r="J163" s="2">
        <f>IF(AND('DB10 - corregido'!J163="no practice",'DB10 - publicado'!J163="no practice"),0,'DB10 - corregido'!J163-'DB10 - publicado'!J163)</f>
        <v>0</v>
      </c>
      <c r="K163" s="2">
        <f>IF(AND('DB10 - corregido'!K163="no practice",'DB10 - publicado'!K163="no practice"),0,ROUND('DB10 - corregido'!K163,1)-ROUND('DB10 - publicado'!K163,1))</f>
        <v>0</v>
      </c>
      <c r="L163" s="16">
        <f>+'DB10 - corregido'!L163-'DB10 - publicado'!L163</f>
        <v>0</v>
      </c>
      <c r="M163" s="2">
        <f>+'DB10 - corregido'!M163-'DB10 - publicado'!M163</f>
        <v>0</v>
      </c>
      <c r="N163" s="2">
        <f>+'DB10 - corregido'!N163-'DB10 - publicado'!N163</f>
        <v>0</v>
      </c>
      <c r="O163" s="2">
        <f>+'DB10 - corregido'!O163-'DB10 - publicado'!O163</f>
        <v>0</v>
      </c>
      <c r="P163" s="2">
        <f>+'DB10 - corregido'!P163-'DB10 - publicado'!P163</f>
        <v>0</v>
      </c>
      <c r="Q163" s="16">
        <f>+'DB10 - corregido'!Q163-'DB10 - publicado'!Q163</f>
        <v>0</v>
      </c>
      <c r="R163" s="2">
        <f>+'DB10 - corregido'!R163-'DB10 - publicado'!R163</f>
        <v>-2</v>
      </c>
      <c r="S163" s="2">
        <f>+'DB10 - corregido'!S163-'DB10 - publicado'!S163</f>
        <v>0</v>
      </c>
      <c r="T163" s="2">
        <f>+'DB10 - corregido'!T163-'DB10 - publicado'!T163</f>
        <v>-0.6666666666666661</v>
      </c>
      <c r="U163" s="16">
        <f>+'DB10 - corregido'!U163-'DB10 - publicado'!U163</f>
        <v>0</v>
      </c>
      <c r="V163" s="2">
        <f>+'DB10 - corregido'!V163-'DB10 - publicado'!V163</f>
        <v>0</v>
      </c>
      <c r="W163" s="2">
        <f>+ROUND('DB10 - corregido'!W163,1)-ROUND('DB10 - publicado'!W163,1)</f>
        <v>0</v>
      </c>
      <c r="X163" s="16">
        <f>+'DB10 - corregido'!X163-'DB10 - publicado'!X163</f>
        <v>0</v>
      </c>
      <c r="Y163" s="2">
        <f>+'DB10 - corregido'!Y163-'DB10 - publicado'!Y163</f>
        <v>0</v>
      </c>
      <c r="Z163" s="2">
        <f>+'DB10 - corregido'!Z163-'DB10 - publicado'!Z163</f>
        <v>200</v>
      </c>
      <c r="AA163" s="2">
        <f>+'DB10 - corregido'!AA163-'DB10 - publicado'!AA163</f>
        <v>0</v>
      </c>
      <c r="AB163" s="2">
        <f>+'DB10 - corregido'!AB163-'DB10 - publicado'!AB163</f>
        <v>0</v>
      </c>
      <c r="AC163" s="2">
        <f>+'DB10 - corregido'!AC163-'DB10 - publicado'!AC163</f>
        <v>0</v>
      </c>
      <c r="AD163" s="16">
        <f>+'DB10 - corregido'!AD163-'DB10 - publicado'!AD163</f>
        <v>0</v>
      </c>
      <c r="AE163" s="2">
        <f>+'DB10 - corregido'!AE163-'DB10 - publicado'!AE163</f>
        <v>0</v>
      </c>
      <c r="AF163" s="2">
        <f>+'DB10 - corregido'!AF163-'DB10 - publicado'!AF163</f>
        <v>0</v>
      </c>
      <c r="AG163" s="17">
        <f>IF(AND('DB10 - corregido'!AG163="no practice",'DB10 - publicado'!AG163="no practice"),0,'DB10 - corregido'!AG163-'DB10 - publicado'!AG163)</f>
        <v>-1.3</v>
      </c>
      <c r="AH163" s="14">
        <f>IF(AND('DB10 - corregido'!AH163="no practice",'DB10 - publicado'!AH163="no practice"),0,'DB10 - corregido'!AH163-'DB10 - publicado'!AH163)</f>
        <v>0</v>
      </c>
      <c r="AI163" s="18">
        <f>+'DB10 - corregido'!AI163-'DB10 - publicado'!AI163</f>
        <v>12.092527068100168</v>
      </c>
      <c r="AK163" s="8">
        <v>0</v>
      </c>
    </row>
    <row r="164" spans="1:37" s="8" customFormat="1" ht="15">
      <c r="A164" s="61" t="s">
        <v>77</v>
      </c>
      <c r="B164" s="15">
        <f>+'DB10 - corregido'!B164-'DB10 - publicado'!B164</f>
        <v>0</v>
      </c>
      <c r="C164" s="15">
        <f>+'DB10 - corregido'!C164-'DB10 - publicado'!C164</f>
        <v>0</v>
      </c>
      <c r="D164" s="15">
        <f>+ROUND('DB10 - corregido'!D164,1)-ROUND('DB10 - publicado'!D164,1)</f>
        <v>0</v>
      </c>
      <c r="E164" s="15">
        <f>+ROUND('DB10 - corregido'!E164,1)-ROUND('DB10 - publicado'!E164,1)</f>
        <v>0</v>
      </c>
      <c r="F164" s="16">
        <f>IF(AND('DB10 - corregido'!F164="no practice",'DB10 - publicado'!F164="no practice"),0,'DB10 - corregido'!F164-'DB10 - publicado'!F164)</f>
        <v>0</v>
      </c>
      <c r="G164" s="2">
        <f>IF(AND('DB10 - corregido'!G164="no practice",'DB10 - publicado'!G164="no practice"),0,'DB10 - corregido'!G164-'DB10 - publicado'!G164)</f>
        <v>0</v>
      </c>
      <c r="H164" s="2">
        <f>IF(AND('DB10 - corregido'!H164="no practice",'DB10 - publicado'!H164="no practice"),0,ROUND('DB10 - corregido'!H164,1)-ROUND('DB10 - publicado'!H164,1))</f>
        <v>0</v>
      </c>
      <c r="I164" s="16">
        <f>IF(AND('DB10 - corregido'!I164="no practice",'DB10 - publicado'!I164="no practice"),0,'DB10 - corregido'!I164-'DB10 - publicado'!I164)</f>
        <v>0</v>
      </c>
      <c r="J164" s="2">
        <f>IF(AND('DB10 - corregido'!J164="no practice",'DB10 - publicado'!J164="no practice"),0,'DB10 - corregido'!J164-'DB10 - publicado'!J164)</f>
        <v>0</v>
      </c>
      <c r="K164" s="2">
        <f>IF(AND('DB10 - corregido'!K164="no practice",'DB10 - publicado'!K164="no practice"),0,ROUND('DB10 - corregido'!K164,1)-ROUND('DB10 - publicado'!K164,1))</f>
        <v>0</v>
      </c>
      <c r="L164" s="16">
        <f>+'DB10 - corregido'!L164-'DB10 - publicado'!L164</f>
        <v>0</v>
      </c>
      <c r="M164" s="2">
        <f>+'DB10 - corregido'!M164-'DB10 - publicado'!M164</f>
        <v>0</v>
      </c>
      <c r="N164" s="2">
        <f>+'DB10 - corregido'!N164-'DB10 - publicado'!N164</f>
        <v>0</v>
      </c>
      <c r="O164" s="2">
        <f>+'DB10 - corregido'!O164-'DB10 - publicado'!O164</f>
        <v>0</v>
      </c>
      <c r="P164" s="2">
        <f>+'DB10 - corregido'!P164-'DB10 - publicado'!P164</f>
        <v>0</v>
      </c>
      <c r="Q164" s="16">
        <f>+'DB10 - corregido'!Q164-'DB10 - publicado'!Q164</f>
        <v>0</v>
      </c>
      <c r="R164" s="2">
        <f>+'DB10 - corregido'!R164-'DB10 - publicado'!R164</f>
        <v>0</v>
      </c>
      <c r="S164" s="2">
        <f>+'DB10 - corregido'!S164-'DB10 - publicado'!S164</f>
        <v>0</v>
      </c>
      <c r="T164" s="2">
        <f>+'DB10 - corregido'!T164-'DB10 - publicado'!T164</f>
        <v>0</v>
      </c>
      <c r="U164" s="16">
        <f>+'DB10 - corregido'!U164-'DB10 - publicado'!U164</f>
        <v>0</v>
      </c>
      <c r="V164" s="2">
        <f>+'DB10 - corregido'!V164-'DB10 - publicado'!V164</f>
        <v>0</v>
      </c>
      <c r="W164" s="2">
        <f>+ROUND('DB10 - corregido'!W164,1)-ROUND('DB10 - publicado'!W164,1)</f>
        <v>0</v>
      </c>
      <c r="X164" s="16">
        <f>+'DB10 - corregido'!X164-'DB10 - publicado'!X164</f>
        <v>0</v>
      </c>
      <c r="Y164" s="2">
        <f>+'DB10 - corregido'!Y164-'DB10 - publicado'!Y164</f>
        <v>0</v>
      </c>
      <c r="Z164" s="2">
        <f>+'DB10 - corregido'!Z164-'DB10 - publicado'!Z164</f>
        <v>0</v>
      </c>
      <c r="AA164" s="2">
        <f>+'DB10 - corregido'!AA164-'DB10 - publicado'!AA164</f>
        <v>0</v>
      </c>
      <c r="AB164" s="2">
        <f>+'DB10 - corregido'!AB164-'DB10 - publicado'!AB164</f>
        <v>0</v>
      </c>
      <c r="AC164" s="2">
        <f>+'DB10 - corregido'!AC164-'DB10 - publicado'!AC164</f>
        <v>0</v>
      </c>
      <c r="AD164" s="16">
        <f>+'DB10 - corregido'!AD164-'DB10 - publicado'!AD164</f>
        <v>0</v>
      </c>
      <c r="AE164" s="2">
        <f>+'DB10 - corregido'!AE164-'DB10 - publicado'!AE164</f>
        <v>0</v>
      </c>
      <c r="AF164" s="2">
        <f>+'DB10 - corregido'!AF164-'DB10 - publicado'!AF164</f>
        <v>0</v>
      </c>
      <c r="AG164" s="17">
        <f>IF(AND('DB10 - corregido'!AG164="no practice",'DB10 - publicado'!AG164="no practice"),0,'DB10 - corregido'!AG164-'DB10 - publicado'!AG164)</f>
        <v>0</v>
      </c>
      <c r="AH164" s="14">
        <f>IF(AND('DB10 - corregido'!AH164="no practice",'DB10 - publicado'!AH164="no practice"),0,'DB10 - corregido'!AH164-'DB10 - publicado'!AH164)</f>
        <v>0</v>
      </c>
      <c r="AI164" s="18">
        <f>+'DB10 - corregido'!AI164-'DB10 - publicado'!AI164</f>
        <v>0</v>
      </c>
      <c r="AK164" s="8">
        <v>0</v>
      </c>
    </row>
    <row r="165" spans="1:37" s="8" customFormat="1" ht="15">
      <c r="A165" s="61" t="s">
        <v>175</v>
      </c>
      <c r="B165" s="15">
        <f>+'DB10 - corregido'!B165-'DB10 - publicado'!B165</f>
        <v>0</v>
      </c>
      <c r="C165" s="15">
        <f>+'DB10 - corregido'!C165-'DB10 - publicado'!C165</f>
        <v>0</v>
      </c>
      <c r="D165" s="15">
        <f>+ROUND('DB10 - corregido'!D165,1)-ROUND('DB10 - publicado'!D165,1)</f>
        <v>0</v>
      </c>
      <c r="E165" s="15">
        <f>+ROUND('DB10 - corregido'!E165,1)-ROUND('DB10 - publicado'!E165,1)</f>
        <v>0</v>
      </c>
      <c r="F165" s="16">
        <f>IF(AND('DB10 - corregido'!F165="no practice",'DB10 - publicado'!F165="no practice"),0,'DB10 - corregido'!F165-'DB10 - publicado'!F165)</f>
        <v>0</v>
      </c>
      <c r="G165" s="2">
        <f>IF(AND('DB10 - corregido'!G165="no practice",'DB10 - publicado'!G165="no practice"),0,'DB10 - corregido'!G165-'DB10 - publicado'!G165)</f>
        <v>0</v>
      </c>
      <c r="H165" s="2">
        <f>IF(AND('DB10 - corregido'!H165="no practice",'DB10 - publicado'!H165="no practice"),0,ROUND('DB10 - corregido'!H165,1)-ROUND('DB10 - publicado'!H165,1))</f>
        <v>0</v>
      </c>
      <c r="I165" s="16">
        <f>IF(AND('DB10 - corregido'!I165="no practice",'DB10 - publicado'!I165="no practice"),0,'DB10 - corregido'!I165-'DB10 - publicado'!I165)</f>
        <v>0</v>
      </c>
      <c r="J165" s="2">
        <f>IF(AND('DB10 - corregido'!J165="no practice",'DB10 - publicado'!J165="no practice"),0,'DB10 - corregido'!J165-'DB10 - publicado'!J165)</f>
        <v>0</v>
      </c>
      <c r="K165" s="2">
        <f>IF(AND('DB10 - corregido'!K165="no practice",'DB10 - publicado'!K165="no practice"),0,ROUND('DB10 - corregido'!K165,1)-ROUND('DB10 - publicado'!K165,1))</f>
        <v>0</v>
      </c>
      <c r="L165" s="16">
        <f>+'DB10 - corregido'!L165-'DB10 - publicado'!L165</f>
        <v>0</v>
      </c>
      <c r="M165" s="2">
        <f>+'DB10 - corregido'!M165-'DB10 - publicado'!M165</f>
        <v>0</v>
      </c>
      <c r="N165" s="2">
        <f>+'DB10 - corregido'!N165-'DB10 - publicado'!N165</f>
        <v>0</v>
      </c>
      <c r="O165" s="2">
        <f>+'DB10 - corregido'!O165-'DB10 - publicado'!O165</f>
        <v>0</v>
      </c>
      <c r="P165" s="2">
        <f>+'DB10 - corregido'!P165-'DB10 - publicado'!P165</f>
        <v>0</v>
      </c>
      <c r="Q165" s="16">
        <f>+'DB10 - corregido'!Q165-'DB10 - publicado'!Q165</f>
        <v>0</v>
      </c>
      <c r="R165" s="2">
        <f>+'DB10 - corregido'!R165-'DB10 - publicado'!R165</f>
        <v>0</v>
      </c>
      <c r="S165" s="2">
        <f>+'DB10 - corregido'!S165-'DB10 - publicado'!S165</f>
        <v>0</v>
      </c>
      <c r="T165" s="2">
        <f>+'DB10 - corregido'!T165-'DB10 - publicado'!T165</f>
        <v>0</v>
      </c>
      <c r="U165" s="16">
        <f>+'DB10 - corregido'!U165-'DB10 - publicado'!U165</f>
        <v>0</v>
      </c>
      <c r="V165" s="2">
        <f>+'DB10 - corregido'!V165-'DB10 - publicado'!V165</f>
        <v>0</v>
      </c>
      <c r="W165" s="2">
        <f>+ROUND('DB10 - corregido'!W165,1)-ROUND('DB10 - publicado'!W165,1)</f>
        <v>0</v>
      </c>
      <c r="X165" s="16">
        <f>+'DB10 - corregido'!X165-'DB10 - publicado'!X165</f>
        <v>0</v>
      </c>
      <c r="Y165" s="2">
        <f>+'DB10 - corregido'!Y165-'DB10 - publicado'!Y165</f>
        <v>0</v>
      </c>
      <c r="Z165" s="2">
        <f>+'DB10 - corregido'!Z165-'DB10 - publicado'!Z165</f>
        <v>0</v>
      </c>
      <c r="AA165" s="2">
        <f>+'DB10 - corregido'!AA165-'DB10 - publicado'!AA165</f>
        <v>0</v>
      </c>
      <c r="AB165" s="2">
        <f>+'DB10 - corregido'!AB165-'DB10 - publicado'!AB165</f>
        <v>0</v>
      </c>
      <c r="AC165" s="2">
        <f>+'DB10 - corregido'!AC165-'DB10 - publicado'!AC165</f>
        <v>0</v>
      </c>
      <c r="AD165" s="16">
        <f>+'DB10 - corregido'!AD165-'DB10 - publicado'!AD165</f>
        <v>1</v>
      </c>
      <c r="AE165" s="2">
        <f>+'DB10 - corregido'!AE165-'DB10 - publicado'!AE165</f>
        <v>0</v>
      </c>
      <c r="AF165" s="2">
        <f>+'DB10 - corregido'!AF165-'DB10 - publicado'!AF165</f>
        <v>0</v>
      </c>
      <c r="AG165" s="17">
        <f>IF(AND('DB10 - corregido'!AG165="no practice",'DB10 - publicado'!AG165="no practice"),0,'DB10 - corregido'!AG165-'DB10 - publicado'!AG165)</f>
        <v>0</v>
      </c>
      <c r="AH165" s="14">
        <f>IF(AND('DB10 - corregido'!AH165="no practice",'DB10 - publicado'!AH165="no practice"),0,'DB10 - corregido'!AH165-'DB10 - publicado'!AH165)</f>
        <v>0</v>
      </c>
      <c r="AI165" s="18">
        <f>+'DB10 - corregido'!AI165-'DB10 - publicado'!AI165</f>
        <v>0</v>
      </c>
      <c r="AK165" s="8">
        <v>0</v>
      </c>
    </row>
    <row r="166" spans="1:37" s="8" customFormat="1" ht="15">
      <c r="A166" s="61" t="s">
        <v>78</v>
      </c>
      <c r="B166" s="15">
        <f>+'DB10 - corregido'!B166-'DB10 - publicado'!B166</f>
        <v>0</v>
      </c>
      <c r="C166" s="15">
        <f>+'DB10 - corregido'!C166-'DB10 - publicado'!C166</f>
        <v>0</v>
      </c>
      <c r="D166" s="19">
        <f>+ROUND('DB10 - corregido'!D166,1)-ROUND('DB10 - publicado'!D166,1)</f>
        <v>17.200000000000003</v>
      </c>
      <c r="E166" s="19">
        <f>+ROUND('DB10 - corregido'!E166,1)-ROUND('DB10 - publicado'!E166,1)</f>
        <v>863.6999999999999</v>
      </c>
      <c r="F166" s="16">
        <f>IF(AND('DB10 - corregido'!F166="no practice",'DB10 - publicado'!F166="no practice"),0,'DB10 - corregido'!F166-'DB10 - publicado'!F166)</f>
        <v>0</v>
      </c>
      <c r="G166" s="2">
        <f>IF(AND('DB10 - corregido'!G166="no practice",'DB10 - publicado'!G166="no practice"),0,'DB10 - corregido'!G166-'DB10 - publicado'!G166)</f>
        <v>0</v>
      </c>
      <c r="H166" s="20">
        <f>IF(AND('DB10 - corregido'!H166="no practice",'DB10 - publicado'!H166="no practice"),0,ROUND('DB10 - corregido'!H166,1)-ROUND('DB10 - publicado'!H166,1))</f>
        <v>-8.200000000000003</v>
      </c>
      <c r="I166" s="16">
        <f>IF(AND('DB10 - corregido'!I166="no practice",'DB10 - publicado'!I166="no practice"),0,'DB10 - corregido'!I166-'DB10 - publicado'!I166)</f>
        <v>0</v>
      </c>
      <c r="J166" s="2">
        <f>IF(AND('DB10 - corregido'!J166="no practice",'DB10 - publicado'!J166="no practice"),0,'DB10 - corregido'!J166-'DB10 - publicado'!J166)</f>
        <v>0</v>
      </c>
      <c r="K166" s="2">
        <f>IF(AND('DB10 - corregido'!K166="no practice",'DB10 - publicado'!K166="no practice"),0,ROUND('DB10 - corregido'!K166,1)-ROUND('DB10 - publicado'!K166,1))</f>
        <v>0</v>
      </c>
      <c r="L166" s="16">
        <f>+'DB10 - corregido'!L166-'DB10 - publicado'!L166</f>
        <v>0</v>
      </c>
      <c r="M166" s="2">
        <f>+'DB10 - corregido'!M166-'DB10 - publicado'!M166</f>
        <v>0</v>
      </c>
      <c r="N166" s="2">
        <f>+'DB10 - corregido'!N166-'DB10 - publicado'!N166</f>
        <v>0</v>
      </c>
      <c r="O166" s="2">
        <f>+'DB10 - corregido'!O166-'DB10 - publicado'!O166</f>
        <v>0</v>
      </c>
      <c r="P166" s="2">
        <f>+'DB10 - corregido'!P166-'DB10 - publicado'!P166</f>
        <v>0</v>
      </c>
      <c r="Q166" s="16">
        <f>+'DB10 - corregido'!Q166-'DB10 - publicado'!Q166</f>
        <v>0</v>
      </c>
      <c r="R166" s="2">
        <f>+'DB10 - corregido'!R166-'DB10 - publicado'!R166</f>
        <v>0</v>
      </c>
      <c r="S166" s="2">
        <f>+'DB10 - corregido'!S166-'DB10 - publicado'!S166</f>
        <v>0</v>
      </c>
      <c r="T166" s="2">
        <f>+'DB10 - corregido'!T166-'DB10 - publicado'!T166</f>
        <v>0</v>
      </c>
      <c r="U166" s="16">
        <f>+'DB10 - corregido'!U166-'DB10 - publicado'!U166</f>
        <v>0</v>
      </c>
      <c r="V166" s="2">
        <f>+'DB10 - corregido'!V166-'DB10 - publicado'!V166</f>
        <v>0</v>
      </c>
      <c r="W166" s="2">
        <f>+ROUND('DB10 - corregido'!W166,1)-ROUND('DB10 - publicado'!W166,1)</f>
        <v>0</v>
      </c>
      <c r="X166" s="16">
        <f>+'DB10 - corregido'!X166-'DB10 - publicado'!X166</f>
        <v>0</v>
      </c>
      <c r="Y166" s="2">
        <f>+'DB10 - corregido'!Y166-'DB10 - publicado'!Y166</f>
        <v>0</v>
      </c>
      <c r="Z166" s="2">
        <f>+'DB10 - corregido'!Z166-'DB10 - publicado'!Z166</f>
        <v>0</v>
      </c>
      <c r="AA166" s="2">
        <f>+'DB10 - corregido'!AA166-'DB10 - publicado'!AA166</f>
        <v>0</v>
      </c>
      <c r="AB166" s="2">
        <f>+'DB10 - corregido'!AB166-'DB10 - publicado'!AB166</f>
        <v>0</v>
      </c>
      <c r="AC166" s="2">
        <f>+'DB10 - corregido'!AC166-'DB10 - publicado'!AC166</f>
        <v>0</v>
      </c>
      <c r="AD166" s="16">
        <f>+'DB10 - corregido'!AD166-'DB10 - publicado'!AD166</f>
        <v>0</v>
      </c>
      <c r="AE166" s="2">
        <f>+'DB10 - corregido'!AE166-'DB10 - publicado'!AE166</f>
        <v>0</v>
      </c>
      <c r="AF166" s="2">
        <f>+'DB10 - corregido'!AF166-'DB10 - publicado'!AF166</f>
        <v>0</v>
      </c>
      <c r="AG166" s="17">
        <f>IF(AND('DB10 - corregido'!AG166="no practice",'DB10 - publicado'!AG166="no practice"),0,'DB10 - corregido'!AG166-'DB10 - publicado'!AG166)</f>
        <v>0</v>
      </c>
      <c r="AH166" s="14">
        <f>IF(AND('DB10 - corregido'!AH166="no practice",'DB10 - publicado'!AH166="no practice"),0,'DB10 - corregido'!AH166-'DB10 - publicado'!AH166)</f>
        <v>0</v>
      </c>
      <c r="AI166" s="18">
        <f>+'DB10 - corregido'!AI166-'DB10 - publicado'!AI166</f>
        <v>0</v>
      </c>
      <c r="AK166" s="8">
        <v>1</v>
      </c>
    </row>
    <row r="167" spans="1:37" s="8" customFormat="1" ht="15">
      <c r="A167" s="61" t="s">
        <v>79</v>
      </c>
      <c r="B167" s="15">
        <f>+'DB10 - corregido'!B167-'DB10 - publicado'!B167</f>
        <v>0</v>
      </c>
      <c r="C167" s="15">
        <f>+'DB10 - corregido'!C167-'DB10 - publicado'!C167</f>
        <v>0</v>
      </c>
      <c r="D167" s="15">
        <f>+ROUND('DB10 - corregido'!D167,1)-ROUND('DB10 - publicado'!D167,1)</f>
        <v>0</v>
      </c>
      <c r="E167" s="15">
        <f>+ROUND('DB10 - corregido'!E167,1)-ROUND('DB10 - publicado'!E167,1)</f>
        <v>0</v>
      </c>
      <c r="F167" s="16">
        <f>IF(AND('DB10 - corregido'!F167="no practice",'DB10 - publicado'!F167="no practice"),0,'DB10 - corregido'!F167-'DB10 - publicado'!F167)</f>
        <v>0</v>
      </c>
      <c r="G167" s="2">
        <f>IF(AND('DB10 - corregido'!G167="no practice",'DB10 - publicado'!G167="no practice"),0,'DB10 - corregido'!G167-'DB10 - publicado'!G167)</f>
        <v>0</v>
      </c>
      <c r="H167" s="2">
        <f>IF(AND('DB10 - corregido'!H167="no practice",'DB10 - publicado'!H167="no practice"),0,ROUND('DB10 - corregido'!H167,1)-ROUND('DB10 - publicado'!H167,1))</f>
        <v>0</v>
      </c>
      <c r="I167" s="16">
        <f>IF(AND('DB10 - corregido'!I167="no practice",'DB10 - publicado'!I167="no practice"),0,'DB10 - corregido'!I167-'DB10 - publicado'!I167)</f>
        <v>0</v>
      </c>
      <c r="J167" s="2">
        <f>IF(AND('DB10 - corregido'!J167="no practice",'DB10 - publicado'!J167="no practice"),0,'DB10 - corregido'!J167-'DB10 - publicado'!J167)</f>
        <v>0</v>
      </c>
      <c r="K167" s="2">
        <f>IF(AND('DB10 - corregido'!K167="no practice",'DB10 - publicado'!K167="no practice"),0,ROUND('DB10 - corregido'!K167,1)-ROUND('DB10 - publicado'!K167,1))</f>
        <v>0</v>
      </c>
      <c r="L167" s="16">
        <f>+'DB10 - corregido'!L167-'DB10 - publicado'!L167</f>
        <v>0</v>
      </c>
      <c r="M167" s="2">
        <f>+'DB10 - corregido'!M167-'DB10 - publicado'!M167</f>
        <v>0</v>
      </c>
      <c r="N167" s="2">
        <f>+'DB10 - corregido'!N167-'DB10 - publicado'!N167</f>
        <v>0</v>
      </c>
      <c r="O167" s="2">
        <f>+'DB10 - corregido'!O167-'DB10 - publicado'!O167</f>
        <v>0</v>
      </c>
      <c r="P167" s="2">
        <f>+'DB10 - corregido'!P167-'DB10 - publicado'!P167</f>
        <v>0</v>
      </c>
      <c r="Q167" s="16">
        <f>+'DB10 - corregido'!Q167-'DB10 - publicado'!Q167</f>
        <v>0</v>
      </c>
      <c r="R167" s="2">
        <f>+'DB10 - corregido'!R167-'DB10 - publicado'!R167</f>
        <v>0</v>
      </c>
      <c r="S167" s="2">
        <f>+'DB10 - corregido'!S167-'DB10 - publicado'!S167</f>
        <v>0</v>
      </c>
      <c r="T167" s="2">
        <f>+'DB10 - corregido'!T167-'DB10 - publicado'!T167</f>
        <v>0</v>
      </c>
      <c r="U167" s="16">
        <f>+'DB10 - corregido'!U167-'DB10 - publicado'!U167</f>
        <v>0</v>
      </c>
      <c r="V167" s="2">
        <f>+'DB10 - corregido'!V167-'DB10 - publicado'!V167</f>
        <v>0</v>
      </c>
      <c r="W167" s="2">
        <f>+ROUND('DB10 - corregido'!W167,1)-ROUND('DB10 - publicado'!W167,1)</f>
        <v>0</v>
      </c>
      <c r="X167" s="16">
        <f>+'DB10 - corregido'!X167-'DB10 - publicado'!X167</f>
        <v>0</v>
      </c>
      <c r="Y167" s="2">
        <f>+'DB10 - corregido'!Y167-'DB10 - publicado'!Y167</f>
        <v>0</v>
      </c>
      <c r="Z167" s="2">
        <f>+'DB10 - corregido'!Z167-'DB10 - publicado'!Z167</f>
        <v>0</v>
      </c>
      <c r="AA167" s="2">
        <f>+'DB10 - corregido'!AA167-'DB10 - publicado'!AA167</f>
        <v>0</v>
      </c>
      <c r="AB167" s="2">
        <f>+'DB10 - corregido'!AB167-'DB10 - publicado'!AB167</f>
        <v>0</v>
      </c>
      <c r="AC167" s="2">
        <f>+'DB10 - corregido'!AC167-'DB10 - publicado'!AC167</f>
        <v>0</v>
      </c>
      <c r="AD167" s="16">
        <f>+'DB10 - corregido'!AD167-'DB10 - publicado'!AD167</f>
        <v>0</v>
      </c>
      <c r="AE167" s="2">
        <f>+'DB10 - corregido'!AE167-'DB10 - publicado'!AE167</f>
        <v>0</v>
      </c>
      <c r="AF167" s="2">
        <f>+'DB10 - corregido'!AF167-'DB10 - publicado'!AF167</f>
        <v>0</v>
      </c>
      <c r="AG167" s="17">
        <f>IF(AND('DB10 - corregido'!AG167="no practice",'DB10 - publicado'!AG167="no practice"),0,'DB10 - corregido'!AG167-'DB10 - publicado'!AG167)</f>
        <v>0</v>
      </c>
      <c r="AH167" s="14">
        <f>IF(AND('DB10 - corregido'!AH167="no practice",'DB10 - publicado'!AH167="no practice"),0,'DB10 - corregido'!AH167-'DB10 - publicado'!AH167)</f>
        <v>0</v>
      </c>
      <c r="AI167" s="18">
        <f>+'DB10 - corregido'!AI167-'DB10 - publicado'!AI167</f>
        <v>0</v>
      </c>
      <c r="AK167" s="8">
        <v>0</v>
      </c>
    </row>
    <row r="168" spans="1:37" s="8" customFormat="1" ht="15">
      <c r="A168" s="61" t="s">
        <v>80</v>
      </c>
      <c r="B168" s="15">
        <f>+'DB10 - corregido'!B168-'DB10 - publicado'!B168</f>
        <v>0</v>
      </c>
      <c r="C168" s="15">
        <f>+'DB10 - corregido'!C168-'DB10 - publicado'!C168</f>
        <v>0</v>
      </c>
      <c r="D168" s="15">
        <f>+ROUND('DB10 - corregido'!D168,1)-ROUND('DB10 - publicado'!D168,1)</f>
        <v>0</v>
      </c>
      <c r="E168" s="15">
        <f>+ROUND('DB10 - corregido'!E168,1)-ROUND('DB10 - publicado'!E168,1)</f>
        <v>0</v>
      </c>
      <c r="F168" s="16">
        <f>IF(AND('DB10 - corregido'!F168="no practice",'DB10 - publicado'!F168="no practice"),0,'DB10 - corregido'!F168-'DB10 - publicado'!F168)</f>
        <v>0</v>
      </c>
      <c r="G168" s="2">
        <f>IF(AND('DB10 - corregido'!G168="no practice",'DB10 - publicado'!G168="no practice"),0,'DB10 - corregido'!G168-'DB10 - publicado'!G168)</f>
        <v>0</v>
      </c>
      <c r="H168" s="2">
        <f>IF(AND('DB10 - corregido'!H168="no practice",'DB10 - publicado'!H168="no practice"),0,ROUND('DB10 - corregido'!H168,1)-ROUND('DB10 - publicado'!H168,1))</f>
        <v>0</v>
      </c>
      <c r="I168" s="16">
        <f>IF(AND('DB10 - corregido'!I168="no practice",'DB10 - publicado'!I168="no practice"),0,'DB10 - corregido'!I168-'DB10 - publicado'!I168)</f>
        <v>0</v>
      </c>
      <c r="J168" s="2">
        <f>IF(AND('DB10 - corregido'!J168="no practice",'DB10 - publicado'!J168="no practice"),0,'DB10 - corregido'!J168-'DB10 - publicado'!J168)</f>
        <v>0</v>
      </c>
      <c r="K168" s="2">
        <f>IF(AND('DB10 - corregido'!K168="no practice",'DB10 - publicado'!K168="no practice"),0,ROUND('DB10 - corregido'!K168,1)-ROUND('DB10 - publicado'!K168,1))</f>
        <v>0</v>
      </c>
      <c r="L168" s="16">
        <f>+'DB10 - corregido'!L168-'DB10 - publicado'!L168</f>
        <v>0</v>
      </c>
      <c r="M168" s="2">
        <f>+'DB10 - corregido'!M168-'DB10 - publicado'!M168</f>
        <v>0</v>
      </c>
      <c r="N168" s="2">
        <f>+'DB10 - corregido'!N168-'DB10 - publicado'!N168</f>
        <v>0</v>
      </c>
      <c r="O168" s="2">
        <f>+'DB10 - corregido'!O168-'DB10 - publicado'!O168</f>
        <v>0</v>
      </c>
      <c r="P168" s="2">
        <f>+'DB10 - corregido'!P168-'DB10 - publicado'!P168</f>
        <v>0</v>
      </c>
      <c r="Q168" s="16">
        <f>+'DB10 - corregido'!Q168-'DB10 - publicado'!Q168</f>
        <v>0</v>
      </c>
      <c r="R168" s="2">
        <f>+'DB10 - corregido'!R168-'DB10 - publicado'!R168</f>
        <v>0</v>
      </c>
      <c r="S168" s="2">
        <f>+'DB10 - corregido'!S168-'DB10 - publicado'!S168</f>
        <v>0</v>
      </c>
      <c r="T168" s="2">
        <f>+'DB10 - corregido'!T168-'DB10 - publicado'!T168</f>
        <v>0</v>
      </c>
      <c r="U168" s="16">
        <f>+'DB10 - corregido'!U168-'DB10 - publicado'!U168</f>
        <v>0</v>
      </c>
      <c r="V168" s="2">
        <f>+'DB10 - corregido'!V168-'DB10 - publicado'!V168</f>
        <v>0</v>
      </c>
      <c r="W168" s="2">
        <f>+ROUND('DB10 - corregido'!W168,1)-ROUND('DB10 - publicado'!W168,1)</f>
        <v>0</v>
      </c>
      <c r="X168" s="16">
        <f>+'DB10 - corregido'!X168-'DB10 - publicado'!X168</f>
        <v>0</v>
      </c>
      <c r="Y168" s="2">
        <f>+'DB10 - corregido'!Y168-'DB10 - publicado'!Y168</f>
        <v>0</v>
      </c>
      <c r="Z168" s="2">
        <f>+'DB10 - corregido'!Z168-'DB10 - publicado'!Z168</f>
        <v>0</v>
      </c>
      <c r="AA168" s="2">
        <f>+'DB10 - corregido'!AA168-'DB10 - publicado'!AA168</f>
        <v>0</v>
      </c>
      <c r="AB168" s="2">
        <f>+'DB10 - corregido'!AB168-'DB10 - publicado'!AB168</f>
        <v>0</v>
      </c>
      <c r="AC168" s="2">
        <f>+'DB10 - corregido'!AC168-'DB10 - publicado'!AC168</f>
        <v>0</v>
      </c>
      <c r="AD168" s="16">
        <f>+'DB10 - corregido'!AD168-'DB10 - publicado'!AD168</f>
        <v>0</v>
      </c>
      <c r="AE168" s="2">
        <f>+'DB10 - corregido'!AE168-'DB10 - publicado'!AE168</f>
        <v>0</v>
      </c>
      <c r="AF168" s="2">
        <f>+'DB10 - corregido'!AF168-'DB10 - publicado'!AF168</f>
        <v>0</v>
      </c>
      <c r="AG168" s="17">
        <f>IF(AND('DB10 - corregido'!AG168="no practice",'DB10 - publicado'!AG168="no practice"),0,'DB10 - corregido'!AG168-'DB10 - publicado'!AG168)</f>
        <v>0</v>
      </c>
      <c r="AH168" s="14">
        <f>IF(AND('DB10 - corregido'!AH168="no practice",'DB10 - publicado'!AH168="no practice"),0,'DB10 - corregido'!AH168-'DB10 - publicado'!AH168)</f>
        <v>0</v>
      </c>
      <c r="AI168" s="18">
        <f>+'DB10 - corregido'!AI168-'DB10 - publicado'!AI168</f>
        <v>0</v>
      </c>
      <c r="AK168" s="8">
        <v>0</v>
      </c>
    </row>
    <row r="169" spans="1:37" s="8" customFormat="1" ht="15">
      <c r="A169" s="61" t="s">
        <v>176</v>
      </c>
      <c r="B169" s="15">
        <f>+'DB10 - corregido'!B169-'DB10 - publicado'!B169</f>
        <v>0</v>
      </c>
      <c r="C169" s="15">
        <f>+'DB10 - corregido'!C169-'DB10 - publicado'!C169</f>
        <v>0</v>
      </c>
      <c r="D169" s="15">
        <f>+ROUND('DB10 - corregido'!D169,1)-ROUND('DB10 - publicado'!D169,1)</f>
        <v>0</v>
      </c>
      <c r="E169" s="15">
        <f>+ROUND('DB10 - corregido'!E169,1)-ROUND('DB10 - publicado'!E169,1)</f>
        <v>0</v>
      </c>
      <c r="F169" s="16">
        <f>IF(AND('DB10 - corregido'!F169="no practice",'DB10 - publicado'!F169="no practice"),0,'DB10 - corregido'!F169-'DB10 - publicado'!F169)</f>
        <v>0</v>
      </c>
      <c r="G169" s="2">
        <f>IF(AND('DB10 - corregido'!G169="no practice",'DB10 - publicado'!G169="no practice"),0,'DB10 - corregido'!G169-'DB10 - publicado'!G169)</f>
        <v>0</v>
      </c>
      <c r="H169" s="2">
        <f>IF(AND('DB10 - corregido'!H169="no practice",'DB10 - publicado'!H169="no practice"),0,ROUND('DB10 - corregido'!H169,1)-ROUND('DB10 - publicado'!H169,1))</f>
        <v>0</v>
      </c>
      <c r="I169" s="16">
        <f>IF(AND('DB10 - corregido'!I169="no practice",'DB10 - publicado'!I169="no practice"),0,'DB10 - corregido'!I169-'DB10 - publicado'!I169)</f>
        <v>0</v>
      </c>
      <c r="J169" s="2">
        <f>IF(AND('DB10 - corregido'!J169="no practice",'DB10 - publicado'!J169="no practice"),0,'DB10 - corregido'!J169-'DB10 - publicado'!J169)</f>
        <v>0</v>
      </c>
      <c r="K169" s="2">
        <f>IF(AND('DB10 - corregido'!K169="no practice",'DB10 - publicado'!K169="no practice"),0,ROUND('DB10 - corregido'!K169,1)-ROUND('DB10 - publicado'!K169,1))</f>
        <v>0</v>
      </c>
      <c r="L169" s="16">
        <f>+'DB10 - corregido'!L169-'DB10 - publicado'!L169</f>
        <v>0</v>
      </c>
      <c r="M169" s="2">
        <f>+'DB10 - corregido'!M169-'DB10 - publicado'!M169</f>
        <v>0</v>
      </c>
      <c r="N169" s="2">
        <f>+'DB10 - corregido'!N169-'DB10 - publicado'!N169</f>
        <v>0</v>
      </c>
      <c r="O169" s="2">
        <f>+'DB10 - corregido'!O169-'DB10 - publicado'!O169</f>
        <v>0</v>
      </c>
      <c r="P169" s="2">
        <f>+'DB10 - corregido'!P169-'DB10 - publicado'!P169</f>
        <v>0</v>
      </c>
      <c r="Q169" s="16">
        <f>+'DB10 - corregido'!Q169-'DB10 - publicado'!Q169</f>
        <v>0</v>
      </c>
      <c r="R169" s="2">
        <f>+'DB10 - corregido'!R169-'DB10 - publicado'!R169</f>
        <v>0</v>
      </c>
      <c r="S169" s="2">
        <f>+'DB10 - corregido'!S169-'DB10 - publicado'!S169</f>
        <v>0</v>
      </c>
      <c r="T169" s="2">
        <f>+'DB10 - corregido'!T169-'DB10 - publicado'!T169</f>
        <v>0</v>
      </c>
      <c r="U169" s="16">
        <f>+'DB10 - corregido'!U169-'DB10 - publicado'!U169</f>
        <v>0</v>
      </c>
      <c r="V169" s="2">
        <f>+'DB10 - corregido'!V169-'DB10 - publicado'!V169</f>
        <v>96</v>
      </c>
      <c r="W169" s="2">
        <f>+ROUND('DB10 - corregido'!W169,1)-ROUND('DB10 - publicado'!W169,1)</f>
        <v>0</v>
      </c>
      <c r="X169" s="16">
        <f>+'DB10 - corregido'!X169-'DB10 - publicado'!X169</f>
        <v>0</v>
      </c>
      <c r="Y169" s="2">
        <f>+'DB10 - corregido'!Y169-'DB10 - publicado'!Y169</f>
        <v>0</v>
      </c>
      <c r="Z169" s="2">
        <f>+'DB10 - corregido'!Z169-'DB10 - publicado'!Z169</f>
        <v>0</v>
      </c>
      <c r="AA169" s="2">
        <f>+'DB10 - corregido'!AA169-'DB10 - publicado'!AA169</f>
        <v>0</v>
      </c>
      <c r="AB169" s="2">
        <f>+'DB10 - corregido'!AB169-'DB10 - publicado'!AB169</f>
        <v>0</v>
      </c>
      <c r="AC169" s="2">
        <f>+'DB10 - corregido'!AC169-'DB10 - publicado'!AC169</f>
        <v>0</v>
      </c>
      <c r="AD169" s="16">
        <f>+'DB10 - corregido'!AD169-'DB10 - publicado'!AD169</f>
        <v>0</v>
      </c>
      <c r="AE169" s="2">
        <f>+'DB10 - corregido'!AE169-'DB10 - publicado'!AE169</f>
        <v>0</v>
      </c>
      <c r="AF169" s="2">
        <f>+'DB10 - corregido'!AF169-'DB10 - publicado'!AF169</f>
        <v>0</v>
      </c>
      <c r="AG169" s="17">
        <f>IF(AND('DB10 - corregido'!AG169="no practice",'DB10 - publicado'!AG169="no practice"),0,'DB10 - corregido'!AG169-'DB10 - publicado'!AG169)</f>
        <v>0</v>
      </c>
      <c r="AH169" s="14">
        <f>IF(AND('DB10 - corregido'!AH169="no practice",'DB10 - publicado'!AH169="no practice"),0,'DB10 - corregido'!AH169-'DB10 - publicado'!AH169)</f>
        <v>0</v>
      </c>
      <c r="AI169" s="18">
        <f>+'DB10 - corregido'!AI169-'DB10 - publicado'!AI169</f>
        <v>0</v>
      </c>
      <c r="AK169" s="8">
        <v>0</v>
      </c>
    </row>
    <row r="170" spans="1:37" s="8" customFormat="1" ht="15">
      <c r="A170" s="61" t="s">
        <v>177</v>
      </c>
      <c r="B170" s="15">
        <f>+'DB10 - corregido'!B170-'DB10 - publicado'!B170</f>
        <v>0</v>
      </c>
      <c r="C170" s="15">
        <f>+'DB10 - corregido'!C170-'DB10 - publicado'!C170</f>
        <v>0</v>
      </c>
      <c r="D170" s="15">
        <f>+ROUND('DB10 - corregido'!D170,1)-ROUND('DB10 - publicado'!D170,1)</f>
        <v>0</v>
      </c>
      <c r="E170" s="15">
        <f>+ROUND('DB10 - corregido'!E170,1)-ROUND('DB10 - publicado'!E170,1)</f>
        <v>0</v>
      </c>
      <c r="F170" s="16">
        <f>IF(AND('DB10 - corregido'!F170="no practice",'DB10 - publicado'!F170="no practice"),0,'DB10 - corregido'!F170-'DB10 - publicado'!F170)</f>
        <v>0</v>
      </c>
      <c r="G170" s="2">
        <f>IF(AND('DB10 - corregido'!G170="no practice",'DB10 - publicado'!G170="no practice"),0,'DB10 - corregido'!G170-'DB10 - publicado'!G170)</f>
        <v>0</v>
      </c>
      <c r="H170" s="2">
        <f>IF(AND('DB10 - corregido'!H170="no practice",'DB10 - publicado'!H170="no practice"),0,ROUND('DB10 - corregido'!H170,1)-ROUND('DB10 - publicado'!H170,1))</f>
        <v>0</v>
      </c>
      <c r="I170" s="16">
        <f>IF(AND('DB10 - corregido'!I170="no practice",'DB10 - publicado'!I170="no practice"),0,'DB10 - corregido'!I170-'DB10 - publicado'!I170)</f>
        <v>0</v>
      </c>
      <c r="J170" s="2">
        <f>IF(AND('DB10 - corregido'!J170="no practice",'DB10 - publicado'!J170="no practice"),0,'DB10 - corregido'!J170-'DB10 - publicado'!J170)</f>
        <v>0</v>
      </c>
      <c r="K170" s="2">
        <f>IF(AND('DB10 - corregido'!K170="no practice",'DB10 - publicado'!K170="no practice"),0,ROUND('DB10 - corregido'!K170,1)-ROUND('DB10 - publicado'!K170,1))</f>
        <v>0</v>
      </c>
      <c r="L170" s="16">
        <f>+'DB10 - corregido'!L170-'DB10 - publicado'!L170</f>
        <v>0</v>
      </c>
      <c r="M170" s="2">
        <f>+'DB10 - corregido'!M170-'DB10 - publicado'!M170</f>
        <v>0</v>
      </c>
      <c r="N170" s="2">
        <f>+'DB10 - corregido'!N170-'DB10 - publicado'!N170</f>
        <v>0</v>
      </c>
      <c r="O170" s="2">
        <f>+'DB10 - corregido'!O170-'DB10 - publicado'!O170</f>
        <v>0</v>
      </c>
      <c r="P170" s="2">
        <f>+'DB10 - corregido'!P170-'DB10 - publicado'!P170</f>
        <v>0</v>
      </c>
      <c r="Q170" s="16">
        <f>+'DB10 - corregido'!Q170-'DB10 - publicado'!Q170</f>
        <v>0</v>
      </c>
      <c r="R170" s="2">
        <f>+'DB10 - corregido'!R170-'DB10 - publicado'!R170</f>
        <v>0</v>
      </c>
      <c r="S170" s="2">
        <f>+'DB10 - corregido'!S170-'DB10 - publicado'!S170</f>
        <v>0</v>
      </c>
      <c r="T170" s="2">
        <f>+'DB10 - corregido'!T170-'DB10 - publicado'!T170</f>
        <v>0</v>
      </c>
      <c r="U170" s="16">
        <f>+'DB10 - corregido'!U170-'DB10 - publicado'!U170</f>
        <v>0</v>
      </c>
      <c r="V170" s="2">
        <f>+'DB10 - corregido'!V170-'DB10 - publicado'!V170</f>
        <v>0</v>
      </c>
      <c r="W170" s="2">
        <f>+ROUND('DB10 - corregido'!W170,1)-ROUND('DB10 - publicado'!W170,1)</f>
        <v>0</v>
      </c>
      <c r="X170" s="16">
        <f>+'DB10 - corregido'!X170-'DB10 - publicado'!X170</f>
        <v>-1</v>
      </c>
      <c r="Y170" s="2">
        <f>+'DB10 - corregido'!Y170-'DB10 - publicado'!Y170</f>
        <v>-2</v>
      </c>
      <c r="Z170" s="2">
        <f>+'DB10 - corregido'!Z170-'DB10 - publicado'!Z170</f>
        <v>-10</v>
      </c>
      <c r="AA170" s="2">
        <f>+'DB10 - corregido'!AA170-'DB10 - publicado'!AA170</f>
        <v>0</v>
      </c>
      <c r="AB170" s="2">
        <f>+'DB10 - corregido'!AB170-'DB10 - publicado'!AB170</f>
        <v>0</v>
      </c>
      <c r="AC170" s="2">
        <f>+'DB10 - corregido'!AC170-'DB10 - publicado'!AC170</f>
        <v>0</v>
      </c>
      <c r="AD170" s="16">
        <f>+'DB10 - corregido'!AD170-'DB10 - publicado'!AD170</f>
        <v>0</v>
      </c>
      <c r="AE170" s="2">
        <f>+'DB10 - corregido'!AE170-'DB10 - publicado'!AE170</f>
        <v>0</v>
      </c>
      <c r="AF170" s="2">
        <f>+'DB10 - corregido'!AF170-'DB10 - publicado'!AF170</f>
        <v>0</v>
      </c>
      <c r="AG170" s="17">
        <f>IF(AND('DB10 - corregido'!AG170="no practice",'DB10 - publicado'!AG170="no practice"),0,'DB10 - corregido'!AG170-'DB10 - publicado'!AG170)</f>
        <v>0</v>
      </c>
      <c r="AH170" s="14">
        <f>IF(AND('DB10 - corregido'!AH170="no practice",'DB10 - publicado'!AH170="no practice"),0,'DB10 - corregido'!AH170-'DB10 - publicado'!AH170)</f>
        <v>0</v>
      </c>
      <c r="AI170" s="18">
        <f>+'DB10 - corregido'!AI170-'DB10 - publicado'!AI170</f>
        <v>0</v>
      </c>
      <c r="AK170" s="8">
        <v>0</v>
      </c>
    </row>
    <row r="171" spans="1:37" s="8" customFormat="1" ht="15">
      <c r="A171" s="61" t="s">
        <v>178</v>
      </c>
      <c r="B171" s="15">
        <f>+'DB10 - corregido'!B171-'DB10 - publicado'!B171</f>
        <v>0</v>
      </c>
      <c r="C171" s="15">
        <f>+'DB10 - corregido'!C171-'DB10 - publicado'!C171</f>
        <v>0</v>
      </c>
      <c r="D171" s="15">
        <f>+ROUND('DB10 - corregido'!D171,1)-ROUND('DB10 - publicado'!D171,1)</f>
        <v>0</v>
      </c>
      <c r="E171" s="15">
        <f>+ROUND('DB10 - corregido'!E171,1)-ROUND('DB10 - publicado'!E171,1)</f>
        <v>0</v>
      </c>
      <c r="F171" s="16">
        <f>IF(AND('DB10 - corregido'!F171="no practice",'DB10 - publicado'!F171="no practice"),0,'DB10 - corregido'!F171-'DB10 - publicado'!F171)</f>
        <v>0</v>
      </c>
      <c r="G171" s="2">
        <f>IF(AND('DB10 - corregido'!G171="no practice",'DB10 - publicado'!G171="no practice"),0,'DB10 - corregido'!G171-'DB10 - publicado'!G171)</f>
        <v>0</v>
      </c>
      <c r="H171" s="2">
        <f>IF(AND('DB10 - corregido'!H171="no practice",'DB10 - publicado'!H171="no practice"),0,ROUND('DB10 - corregido'!H171,1)-ROUND('DB10 - publicado'!H171,1))</f>
        <v>0</v>
      </c>
      <c r="I171" s="16">
        <f>IF(AND('DB10 - corregido'!I171="no practice",'DB10 - publicado'!I171="no practice"),0,'DB10 - corregido'!I171-'DB10 - publicado'!I171)</f>
        <v>0</v>
      </c>
      <c r="J171" s="2">
        <f>IF(AND('DB10 - corregido'!J171="no practice",'DB10 - publicado'!J171="no practice"),0,'DB10 - corregido'!J171-'DB10 - publicado'!J171)</f>
        <v>0</v>
      </c>
      <c r="K171" s="2">
        <f>IF(AND('DB10 - corregido'!K171="no practice",'DB10 - publicado'!K171="no practice"),0,ROUND('DB10 - corregido'!K171,1)-ROUND('DB10 - publicado'!K171,1))</f>
        <v>0</v>
      </c>
      <c r="L171" s="16">
        <f>+'DB10 - corregido'!L171-'DB10 - publicado'!L171</f>
        <v>0</v>
      </c>
      <c r="M171" s="2">
        <f>+'DB10 - corregido'!M171-'DB10 - publicado'!M171</f>
        <v>0</v>
      </c>
      <c r="N171" s="2">
        <f>+'DB10 - corregido'!N171-'DB10 - publicado'!N171</f>
        <v>0</v>
      </c>
      <c r="O171" s="2">
        <f>+'DB10 - corregido'!O171-'DB10 - publicado'!O171</f>
        <v>0</v>
      </c>
      <c r="P171" s="2">
        <f>+'DB10 - corregido'!P171-'DB10 - publicado'!P171</f>
        <v>0</v>
      </c>
      <c r="Q171" s="16">
        <f>+'DB10 - corregido'!Q171-'DB10 - publicado'!Q171</f>
        <v>0</v>
      </c>
      <c r="R171" s="2">
        <f>+'DB10 - corregido'!R171-'DB10 - publicado'!R171</f>
        <v>0</v>
      </c>
      <c r="S171" s="2">
        <f>+'DB10 - corregido'!S171-'DB10 - publicado'!S171</f>
        <v>0</v>
      </c>
      <c r="T171" s="2">
        <f>+'DB10 - corregido'!T171-'DB10 - publicado'!T171</f>
        <v>0</v>
      </c>
      <c r="U171" s="16">
        <f>+'DB10 - corregido'!U171-'DB10 - publicado'!U171</f>
        <v>0</v>
      </c>
      <c r="V171" s="2">
        <f>+'DB10 - corregido'!V171-'DB10 - publicado'!V171</f>
        <v>0</v>
      </c>
      <c r="W171" s="2">
        <f>+ROUND('DB10 - corregido'!W171,1)-ROUND('DB10 - publicado'!W171,1)</f>
        <v>0</v>
      </c>
      <c r="X171" s="16">
        <f>+'DB10 - corregido'!X171-'DB10 - publicado'!X171</f>
        <v>0</v>
      </c>
      <c r="Y171" s="2">
        <f>+'DB10 - corregido'!Y171-'DB10 - publicado'!Y171</f>
        <v>0</v>
      </c>
      <c r="Z171" s="2">
        <f>+'DB10 - corregido'!Z171-'DB10 - publicado'!Z171</f>
        <v>0</v>
      </c>
      <c r="AA171" s="2">
        <f>+'DB10 - corregido'!AA171-'DB10 - publicado'!AA171</f>
        <v>0</v>
      </c>
      <c r="AB171" s="2">
        <f>+'DB10 - corregido'!AB171-'DB10 - publicado'!AB171</f>
        <v>0</v>
      </c>
      <c r="AC171" s="2">
        <f>+'DB10 - corregido'!AC171-'DB10 - publicado'!AC171</f>
        <v>0</v>
      </c>
      <c r="AD171" s="16">
        <f>+'DB10 - corregido'!AD171-'DB10 - publicado'!AD171</f>
        <v>0</v>
      </c>
      <c r="AE171" s="2">
        <f>+'DB10 - corregido'!AE171-'DB10 - publicado'!AE171</f>
        <v>0</v>
      </c>
      <c r="AF171" s="2">
        <f>+'DB10 - corregido'!AF171-'DB10 - publicado'!AF171</f>
        <v>0</v>
      </c>
      <c r="AG171" s="17">
        <f>IF(AND('DB10 - corregido'!AG171="no practice",'DB10 - publicado'!AG171="no practice"),0,'DB10 - corregido'!AG171-'DB10 - publicado'!AG171)</f>
        <v>0</v>
      </c>
      <c r="AH171" s="14">
        <f>IF(AND('DB10 - corregido'!AH171="no practice",'DB10 - publicado'!AH171="no practice"),0,'DB10 - corregido'!AH171-'DB10 - publicado'!AH171)</f>
        <v>0</v>
      </c>
      <c r="AI171" s="18">
        <f>+'DB10 - corregido'!AI171-'DB10 - publicado'!AI171</f>
        <v>0</v>
      </c>
      <c r="AK171" s="8">
        <v>0</v>
      </c>
    </row>
    <row r="172" spans="1:37" s="8" customFormat="1" ht="15">
      <c r="A172" s="61" t="s">
        <v>81</v>
      </c>
      <c r="B172" s="15">
        <f>+'DB10 - corregido'!B172-'DB10 - publicado'!B172</f>
        <v>0</v>
      </c>
      <c r="C172" s="15">
        <f>+'DB10 - corregido'!C172-'DB10 - publicado'!C172</f>
        <v>0</v>
      </c>
      <c r="D172" s="15">
        <f>+ROUND('DB10 - corregido'!D172,1)-ROUND('DB10 - publicado'!D172,1)</f>
        <v>0</v>
      </c>
      <c r="E172" s="15">
        <f>+ROUND('DB10 - corregido'!E172,1)-ROUND('DB10 - publicado'!E172,1)</f>
        <v>0</v>
      </c>
      <c r="F172" s="16">
        <f>IF(AND('DB10 - corregido'!F172="no practice",'DB10 - publicado'!F172="no practice"),0,'DB10 - corregido'!F172-'DB10 - publicado'!F172)</f>
        <v>2</v>
      </c>
      <c r="G172" s="2">
        <f>IF(AND('DB10 - corregido'!G172="no practice",'DB10 - publicado'!G172="no practice"),0,'DB10 - corregido'!G172-'DB10 - publicado'!G172)</f>
        <v>28</v>
      </c>
      <c r="H172" s="2">
        <f>IF(AND('DB10 - corregido'!H172="no practice",'DB10 - publicado'!H172="no practice"),0,ROUND('DB10 - corregido'!H172,1)-ROUND('DB10 - publicado'!H172,1))</f>
        <v>926.5</v>
      </c>
      <c r="I172" s="16">
        <f>IF(AND('DB10 - corregido'!I172="no practice",'DB10 - publicado'!I172="no practice"),0,'DB10 - corregido'!I172-'DB10 - publicado'!I172)</f>
        <v>0</v>
      </c>
      <c r="J172" s="2">
        <f>IF(AND('DB10 - corregido'!J172="no practice",'DB10 - publicado'!J172="no practice"),0,'DB10 - corregido'!J172-'DB10 - publicado'!J172)</f>
        <v>0</v>
      </c>
      <c r="K172" s="2">
        <f>IF(AND('DB10 - corregido'!K172="no practice",'DB10 - publicado'!K172="no practice"),0,ROUND('DB10 - corregido'!K172,1)-ROUND('DB10 - publicado'!K172,1))</f>
        <v>0</v>
      </c>
      <c r="L172" s="16">
        <f>+'DB10 - corregido'!L172-'DB10 - publicado'!L172</f>
        <v>0</v>
      </c>
      <c r="M172" s="2">
        <f>+'DB10 - corregido'!M172-'DB10 - publicado'!M172</f>
        <v>0</v>
      </c>
      <c r="N172" s="2">
        <f>+'DB10 - corregido'!N172-'DB10 - publicado'!N172</f>
        <v>0</v>
      </c>
      <c r="O172" s="2">
        <f>+'DB10 - corregido'!O172-'DB10 - publicado'!O172</f>
        <v>0</v>
      </c>
      <c r="P172" s="2">
        <f>+'DB10 - corregido'!P172-'DB10 - publicado'!P172</f>
        <v>0</v>
      </c>
      <c r="Q172" s="16">
        <f>+'DB10 - corregido'!Q172-'DB10 - publicado'!Q172</f>
        <v>0</v>
      </c>
      <c r="R172" s="2">
        <f>+'DB10 - corregido'!R172-'DB10 - publicado'!R172</f>
        <v>0</v>
      </c>
      <c r="S172" s="2">
        <f>+'DB10 - corregido'!S172-'DB10 - publicado'!S172</f>
        <v>0</v>
      </c>
      <c r="T172" s="2">
        <f>+'DB10 - corregido'!T172-'DB10 - publicado'!T172</f>
        <v>0</v>
      </c>
      <c r="U172" s="16">
        <f>+'DB10 - corregido'!U172-'DB10 - publicado'!U172</f>
        <v>0</v>
      </c>
      <c r="V172" s="2">
        <f>+'DB10 - corregido'!V172-'DB10 - publicado'!V172</f>
        <v>0</v>
      </c>
      <c r="W172" s="2">
        <f>+ROUND('DB10 - corregido'!W172,1)-ROUND('DB10 - publicado'!W172,1)</f>
        <v>0</v>
      </c>
      <c r="X172" s="16">
        <f>+'DB10 - corregido'!X172-'DB10 - publicado'!X172</f>
        <v>0</v>
      </c>
      <c r="Y172" s="2">
        <f>+'DB10 - corregido'!Y172-'DB10 - publicado'!Y172</f>
        <v>0</v>
      </c>
      <c r="Z172" s="2">
        <f>+'DB10 - corregido'!Z172-'DB10 - publicado'!Z172</f>
        <v>0</v>
      </c>
      <c r="AA172" s="2">
        <f>+'DB10 - corregido'!AA172-'DB10 - publicado'!AA172</f>
        <v>1</v>
      </c>
      <c r="AB172" s="2">
        <f>+'DB10 - corregido'!AB172-'DB10 - publicado'!AB172</f>
        <v>0</v>
      </c>
      <c r="AC172" s="2">
        <f>+'DB10 - corregido'!AC172-'DB10 - publicado'!AC172</f>
        <v>0</v>
      </c>
      <c r="AD172" s="16">
        <f>+'DB10 - corregido'!AD172-'DB10 - publicado'!AD172</f>
        <v>0</v>
      </c>
      <c r="AE172" s="2">
        <f>+'DB10 - corregido'!AE172-'DB10 - publicado'!AE172</f>
        <v>0</v>
      </c>
      <c r="AF172" s="2">
        <f>+'DB10 - corregido'!AF172-'DB10 - publicado'!AF172</f>
        <v>0</v>
      </c>
      <c r="AG172" s="17">
        <f>IF(AND('DB10 - corregido'!AG172="no practice",'DB10 - publicado'!AG172="no practice"),0,'DB10 - corregido'!AG172-'DB10 - publicado'!AG172)</f>
        <v>0</v>
      </c>
      <c r="AH172" s="14">
        <f>IF(AND('DB10 - corregido'!AH172="no practice",'DB10 - publicado'!AH172="no practice"),0,'DB10 - corregido'!AH172-'DB10 - publicado'!AH172)</f>
        <v>0</v>
      </c>
      <c r="AI172" s="18">
        <f>+'DB10 - corregido'!AI172-'DB10 - publicado'!AI172</f>
        <v>0</v>
      </c>
      <c r="AK172" s="8">
        <v>0</v>
      </c>
    </row>
    <row r="173" spans="1:37" s="8" customFormat="1" ht="15">
      <c r="A173" s="61" t="s">
        <v>179</v>
      </c>
      <c r="B173" s="15">
        <f>+'DB10 - corregido'!B173-'DB10 - publicado'!B173</f>
        <v>0</v>
      </c>
      <c r="C173" s="15">
        <f>+'DB10 - corregido'!C173-'DB10 - publicado'!C173</f>
        <v>0</v>
      </c>
      <c r="D173" s="15">
        <f>+ROUND('DB10 - corregido'!D173,1)-ROUND('DB10 - publicado'!D173,1)</f>
        <v>0</v>
      </c>
      <c r="E173" s="15">
        <f>+ROUND('DB10 - corregido'!E173,1)-ROUND('DB10 - publicado'!E173,1)</f>
        <v>0</v>
      </c>
      <c r="F173" s="16">
        <f>IF(AND('DB10 - corregido'!F173="no practice",'DB10 - publicado'!F173="no practice"),0,'DB10 - corregido'!F173-'DB10 - publicado'!F173)</f>
        <v>1</v>
      </c>
      <c r="G173" s="2">
        <f>IF(AND('DB10 - corregido'!G173="no practice",'DB10 - publicado'!G173="no practice"),0,'DB10 - corregido'!G173-'DB10 - publicado'!G173)</f>
        <v>59</v>
      </c>
      <c r="H173" s="2">
        <f>IF(AND('DB10 - corregido'!H173="no practice",'DB10 - publicado'!H173="no practice"),0,ROUND('DB10 - corregido'!H173,1)-ROUND('DB10 - publicado'!H173,1))</f>
        <v>91.60000000000014</v>
      </c>
      <c r="I173" s="16">
        <f>IF(AND('DB10 - corregido'!I173="no practice",'DB10 - publicado'!I173="no practice"),0,'DB10 - corregido'!I173-'DB10 - publicado'!I173)</f>
        <v>0</v>
      </c>
      <c r="J173" s="2">
        <f>IF(AND('DB10 - corregido'!J173="no practice",'DB10 - publicado'!J173="no practice"),0,'DB10 - corregido'!J173-'DB10 - publicado'!J173)</f>
        <v>20</v>
      </c>
      <c r="K173" s="2">
        <f>IF(AND('DB10 - corregido'!K173="no practice",'DB10 - publicado'!K173="no practice"),0,ROUND('DB10 - corregido'!K173,1)-ROUND('DB10 - publicado'!K173,1))</f>
        <v>1.4</v>
      </c>
      <c r="L173" s="16">
        <f>+'DB10 - corregido'!L173-'DB10 - publicado'!L173</f>
        <v>0</v>
      </c>
      <c r="M173" s="2">
        <f>+'DB10 - corregido'!M173-'DB10 - publicado'!M173</f>
        <v>0</v>
      </c>
      <c r="N173" s="2">
        <f>+'DB10 - corregido'!N173-'DB10 - publicado'!N173</f>
        <v>0</v>
      </c>
      <c r="O173" s="2">
        <f>+'DB10 - corregido'!O173-'DB10 - publicado'!O173</f>
        <v>0</v>
      </c>
      <c r="P173" s="2">
        <f>+'DB10 - corregido'!P173-'DB10 - publicado'!P173</f>
        <v>0</v>
      </c>
      <c r="Q173" s="16">
        <f>+'DB10 - corregido'!Q173-'DB10 - publicado'!Q173</f>
        <v>0</v>
      </c>
      <c r="R173" s="2">
        <f>+'DB10 - corregido'!R173-'DB10 - publicado'!R173</f>
        <v>0</v>
      </c>
      <c r="S173" s="2">
        <f>+'DB10 - corregido'!S173-'DB10 - publicado'!S173</f>
        <v>0</v>
      </c>
      <c r="T173" s="2">
        <f>+'DB10 - corregido'!T173-'DB10 - publicado'!T173</f>
        <v>0</v>
      </c>
      <c r="U173" s="16">
        <f>+'DB10 - corregido'!U173-'DB10 - publicado'!U173</f>
        <v>0</v>
      </c>
      <c r="V173" s="2">
        <f>+'DB10 - corregido'!V173-'DB10 - publicado'!V173</f>
        <v>0</v>
      </c>
      <c r="W173" s="2">
        <f>+ROUND('DB10 - corregido'!W173,1)-ROUND('DB10 - publicado'!W173,1)</f>
        <v>0</v>
      </c>
      <c r="X173" s="16">
        <f>+'DB10 - corregido'!X173-'DB10 - publicado'!X173</f>
        <v>0</v>
      </c>
      <c r="Y173" s="2">
        <f>+'DB10 - corregido'!Y173-'DB10 - publicado'!Y173</f>
        <v>0</v>
      </c>
      <c r="Z173" s="2">
        <f>+'DB10 - corregido'!Z173-'DB10 - publicado'!Z173</f>
        <v>330</v>
      </c>
      <c r="AA173" s="2">
        <f>+'DB10 - corregido'!AA173-'DB10 - publicado'!AA173</f>
        <v>-2</v>
      </c>
      <c r="AB173" s="2">
        <f>+'DB10 - corregido'!AB173-'DB10 - publicado'!AB173</f>
        <v>0</v>
      </c>
      <c r="AC173" s="2">
        <f>+'DB10 - corregido'!AC173-'DB10 - publicado'!AC173</f>
        <v>150</v>
      </c>
      <c r="AD173" s="16">
        <f>+'DB10 - corregido'!AD173-'DB10 - publicado'!AD173</f>
        <v>0</v>
      </c>
      <c r="AE173" s="2">
        <f>+'DB10 - corregido'!AE173-'DB10 - publicado'!AE173</f>
        <v>0</v>
      </c>
      <c r="AF173" s="2">
        <f>+'DB10 - corregido'!AF173-'DB10 - publicado'!AF173</f>
        <v>0</v>
      </c>
      <c r="AG173" s="17">
        <f>IF(AND('DB10 - corregido'!AG173="no practice",'DB10 - publicado'!AG173="no practice"),0,'DB10 - corregido'!AG173-'DB10 - publicado'!AG173)</f>
        <v>0</v>
      </c>
      <c r="AH173" s="14">
        <f>IF(AND('DB10 - corregido'!AH173="no practice",'DB10 - publicado'!AH173="no practice"),0,'DB10 - corregido'!AH173-'DB10 - publicado'!AH173)</f>
        <v>0</v>
      </c>
      <c r="AI173" s="18">
        <f>+'DB10 - corregido'!AI173-'DB10 - publicado'!AI173</f>
        <v>0</v>
      </c>
      <c r="AK173" s="8">
        <v>0</v>
      </c>
    </row>
    <row r="174" spans="1:37" s="8" customFormat="1" ht="15">
      <c r="A174" s="61" t="s">
        <v>180</v>
      </c>
      <c r="B174" s="15">
        <f>+'DB10 - corregido'!B174-'DB10 - publicado'!B174</f>
        <v>0</v>
      </c>
      <c r="C174" s="15">
        <f>+'DB10 - corregido'!C174-'DB10 - publicado'!C174</f>
        <v>0</v>
      </c>
      <c r="D174" s="15">
        <f>+ROUND('DB10 - corregido'!D174,1)-ROUND('DB10 - publicado'!D174,1)</f>
        <v>0</v>
      </c>
      <c r="E174" s="15">
        <f>+ROUND('DB10 - corregido'!E174,1)-ROUND('DB10 - publicado'!E174,1)</f>
        <v>0</v>
      </c>
      <c r="F174" s="16">
        <f>IF(AND('DB10 - corregido'!F174="no practice",'DB10 - publicado'!F174="no practice"),0,'DB10 - corregido'!F174-'DB10 - publicado'!F174)</f>
        <v>0</v>
      </c>
      <c r="G174" s="2">
        <f>IF(AND('DB10 - corregido'!G174="no practice",'DB10 - publicado'!G174="no practice"),0,'DB10 - corregido'!G174-'DB10 - publicado'!G174)</f>
        <v>0</v>
      </c>
      <c r="H174" s="2">
        <f>IF(AND('DB10 - corregido'!H174="no practice",'DB10 - publicado'!H174="no practice"),0,ROUND('DB10 - corregido'!H174,1)-ROUND('DB10 - publicado'!H174,1))</f>
        <v>0</v>
      </c>
      <c r="I174" s="16">
        <f>IF(AND('DB10 - corregido'!I174="no practice",'DB10 - publicado'!I174="no practice"),0,'DB10 - corregido'!I174-'DB10 - publicado'!I174)</f>
        <v>0</v>
      </c>
      <c r="J174" s="2">
        <f>IF(AND('DB10 - corregido'!J174="no practice",'DB10 - publicado'!J174="no practice"),0,'DB10 - corregido'!J174-'DB10 - publicado'!J174)</f>
        <v>0</v>
      </c>
      <c r="K174" s="2">
        <f>IF(AND('DB10 - corregido'!K174="no practice",'DB10 - publicado'!K174="no practice"),0,ROUND('DB10 - corregido'!K174,1)-ROUND('DB10 - publicado'!K174,1))</f>
        <v>0</v>
      </c>
      <c r="L174" s="16">
        <f>+'DB10 - corregido'!L174-'DB10 - publicado'!L174</f>
        <v>0</v>
      </c>
      <c r="M174" s="2">
        <f>+'DB10 - corregido'!M174-'DB10 - publicado'!M174</f>
        <v>0</v>
      </c>
      <c r="N174" s="2">
        <f>+'DB10 - corregido'!N174-'DB10 - publicado'!N174</f>
        <v>0</v>
      </c>
      <c r="O174" s="2">
        <f>+'DB10 - corregido'!O174-'DB10 - publicado'!O174</f>
        <v>0</v>
      </c>
      <c r="P174" s="2">
        <f>+'DB10 - corregido'!P174-'DB10 - publicado'!P174</f>
        <v>0</v>
      </c>
      <c r="Q174" s="16">
        <f>+'DB10 - corregido'!Q174-'DB10 - publicado'!Q174</f>
        <v>0</v>
      </c>
      <c r="R174" s="2">
        <f>+'DB10 - corregido'!R174-'DB10 - publicado'!R174</f>
        <v>0</v>
      </c>
      <c r="S174" s="2">
        <f>+'DB10 - corregido'!S174-'DB10 - publicado'!S174</f>
        <v>0</v>
      </c>
      <c r="T174" s="2">
        <f>+'DB10 - corregido'!T174-'DB10 - publicado'!T174</f>
        <v>0</v>
      </c>
      <c r="U174" s="16">
        <f>+'DB10 - corregido'!U174-'DB10 - publicado'!U174</f>
        <v>0</v>
      </c>
      <c r="V174" s="2">
        <f>+'DB10 - corregido'!V174-'DB10 - publicado'!V174</f>
        <v>0</v>
      </c>
      <c r="W174" s="2">
        <f>+ROUND('DB10 - corregido'!W174,1)-ROUND('DB10 - publicado'!W174,1)</f>
        <v>0</v>
      </c>
      <c r="X174" s="16">
        <f>+'DB10 - corregido'!X174-'DB10 - publicado'!X174</f>
        <v>0</v>
      </c>
      <c r="Y174" s="2">
        <f>+'DB10 - corregido'!Y174-'DB10 - publicado'!Y174</f>
        <v>0</v>
      </c>
      <c r="Z174" s="2">
        <f>+'DB10 - corregido'!Z174-'DB10 - publicado'!Z174</f>
        <v>0</v>
      </c>
      <c r="AA174" s="2">
        <f>+'DB10 - corregido'!AA174-'DB10 - publicado'!AA174</f>
        <v>0</v>
      </c>
      <c r="AB174" s="2">
        <f>+'DB10 - corregido'!AB174-'DB10 - publicado'!AB174</f>
        <v>0</v>
      </c>
      <c r="AC174" s="2">
        <f>+'DB10 - corregido'!AC174-'DB10 - publicado'!AC174</f>
        <v>0</v>
      </c>
      <c r="AD174" s="16">
        <f>+'DB10 - corregido'!AD174-'DB10 - publicado'!AD174</f>
        <v>0</v>
      </c>
      <c r="AE174" s="2">
        <f>+'DB10 - corregido'!AE174-'DB10 - publicado'!AE174</f>
        <v>0</v>
      </c>
      <c r="AF174" s="2">
        <f>+'DB10 - corregido'!AF174-'DB10 - publicado'!AF174</f>
        <v>0</v>
      </c>
      <c r="AG174" s="17">
        <f>IF(AND('DB10 - corregido'!AG174="no practice",'DB10 - publicado'!AG174="no practice"),0,'DB10 - corregido'!AG174-'DB10 - publicado'!AG174)</f>
        <v>0</v>
      </c>
      <c r="AH174" s="14">
        <f>IF(AND('DB10 - corregido'!AH174="no practice",'DB10 - publicado'!AH174="no practice"),0,'DB10 - corregido'!AH174-'DB10 - publicado'!AH174)</f>
        <v>0</v>
      </c>
      <c r="AI174" s="18">
        <f>+'DB10 - corregido'!AI174-'DB10 - publicado'!AI174</f>
        <v>0</v>
      </c>
      <c r="AK174" s="8">
        <v>0</v>
      </c>
    </row>
    <row r="175" spans="1:37" s="8" customFormat="1" ht="15">
      <c r="A175" s="61" t="s">
        <v>181</v>
      </c>
      <c r="B175" s="15">
        <f>+'DB10 - corregido'!B175-'DB10 - publicado'!B175</f>
        <v>0</v>
      </c>
      <c r="C175" s="15">
        <f>+'DB10 - corregido'!C175-'DB10 - publicado'!C175</f>
        <v>0</v>
      </c>
      <c r="D175" s="15">
        <f>+ROUND('DB10 - corregido'!D175,1)-ROUND('DB10 - publicado'!D175,1)</f>
        <v>0</v>
      </c>
      <c r="E175" s="15">
        <f>+ROUND('DB10 - corregido'!E175,1)-ROUND('DB10 - publicado'!E175,1)</f>
        <v>0</v>
      </c>
      <c r="F175" s="16">
        <f>IF(AND('DB10 - corregido'!F175="no practice",'DB10 - publicado'!F175="no practice"),0,'DB10 - corregido'!F175-'DB10 - publicado'!F175)</f>
        <v>0</v>
      </c>
      <c r="G175" s="2">
        <f>IF(AND('DB10 - corregido'!G175="no practice",'DB10 - publicado'!G175="no practice"),0,'DB10 - corregido'!G175-'DB10 - publicado'!G175)</f>
        <v>0</v>
      </c>
      <c r="H175" s="2">
        <f>IF(AND('DB10 - corregido'!H175="no practice",'DB10 - publicado'!H175="no practice"),0,ROUND('DB10 - corregido'!H175,1)-ROUND('DB10 - publicado'!H175,1))</f>
        <v>0</v>
      </c>
      <c r="I175" s="16">
        <f>IF(AND('DB10 - corregido'!I175="no practice",'DB10 - publicado'!I175="no practice"),0,'DB10 - corregido'!I175-'DB10 - publicado'!I175)</f>
        <v>0</v>
      </c>
      <c r="J175" s="2">
        <f>IF(AND('DB10 - corregido'!J175="no practice",'DB10 - publicado'!J175="no practice"),0,'DB10 - corregido'!J175-'DB10 - publicado'!J175)</f>
        <v>0</v>
      </c>
      <c r="K175" s="2">
        <f>IF(AND('DB10 - corregido'!K175="no practice",'DB10 - publicado'!K175="no practice"),0,ROUND('DB10 - corregido'!K175,1)-ROUND('DB10 - publicado'!K175,1))</f>
        <v>0</v>
      </c>
      <c r="L175" s="16">
        <f>+'DB10 - corregido'!L175-'DB10 - publicado'!L175</f>
        <v>0</v>
      </c>
      <c r="M175" s="2">
        <f>+'DB10 - corregido'!M175-'DB10 - publicado'!M175</f>
        <v>0</v>
      </c>
      <c r="N175" s="2">
        <f>+'DB10 - corregido'!N175-'DB10 - publicado'!N175</f>
        <v>0</v>
      </c>
      <c r="O175" s="2">
        <f>+'DB10 - corregido'!O175-'DB10 - publicado'!O175</f>
        <v>0</v>
      </c>
      <c r="P175" s="2">
        <f>+'DB10 - corregido'!P175-'DB10 - publicado'!P175</f>
        <v>0</v>
      </c>
      <c r="Q175" s="16">
        <f>+'DB10 - corregido'!Q175-'DB10 - publicado'!Q175</f>
        <v>0</v>
      </c>
      <c r="R175" s="2">
        <f>+'DB10 - corregido'!R175-'DB10 - publicado'!R175</f>
        <v>0</v>
      </c>
      <c r="S175" s="2">
        <f>+'DB10 - corregido'!S175-'DB10 - publicado'!S175</f>
        <v>0</v>
      </c>
      <c r="T175" s="2">
        <f>+'DB10 - corregido'!T175-'DB10 - publicado'!T175</f>
        <v>0</v>
      </c>
      <c r="U175" s="16">
        <f>+'DB10 - corregido'!U175-'DB10 - publicado'!U175</f>
        <v>0</v>
      </c>
      <c r="V175" s="2">
        <f>+'DB10 - corregido'!V175-'DB10 - publicado'!V175</f>
        <v>0</v>
      </c>
      <c r="W175" s="2">
        <f>+ROUND('DB10 - corregido'!W175,1)-ROUND('DB10 - publicado'!W175,1)</f>
        <v>0</v>
      </c>
      <c r="X175" s="16">
        <f>+'DB10 - corregido'!X175-'DB10 - publicado'!X175</f>
        <v>0</v>
      </c>
      <c r="Y175" s="2">
        <f>+'DB10 - corregido'!Y175-'DB10 - publicado'!Y175</f>
        <v>0</v>
      </c>
      <c r="Z175" s="2">
        <f>+'DB10 - corregido'!Z175-'DB10 - publicado'!Z175</f>
        <v>0</v>
      </c>
      <c r="AA175" s="2">
        <f>+'DB10 - corregido'!AA175-'DB10 - publicado'!AA175</f>
        <v>0</v>
      </c>
      <c r="AB175" s="2">
        <f>+'DB10 - corregido'!AB175-'DB10 - publicado'!AB175</f>
        <v>0</v>
      </c>
      <c r="AC175" s="2">
        <f>+'DB10 - corregido'!AC175-'DB10 - publicado'!AC175</f>
        <v>0</v>
      </c>
      <c r="AD175" s="16">
        <f>+'DB10 - corregido'!AD175-'DB10 - publicado'!AD175</f>
        <v>0</v>
      </c>
      <c r="AE175" s="2">
        <f>+'DB10 - corregido'!AE175-'DB10 - publicado'!AE175</f>
        <v>0</v>
      </c>
      <c r="AF175" s="2">
        <f>+'DB10 - corregido'!AF175-'DB10 - publicado'!AF175</f>
        <v>0</v>
      </c>
      <c r="AG175" s="17">
        <f>IF(AND('DB10 - corregido'!AG175="no practice",'DB10 - publicado'!AG175="no practice"),0,'DB10 - corregido'!AG175-'DB10 - publicado'!AG175)</f>
        <v>0</v>
      </c>
      <c r="AH175" s="14">
        <f>IF(AND('DB10 - corregido'!AH175="no practice",'DB10 - publicado'!AH175="no practice"),0,'DB10 - corregido'!AH175-'DB10 - publicado'!AH175)</f>
        <v>0</v>
      </c>
      <c r="AI175" s="18">
        <f>+'DB10 - corregido'!AI175-'DB10 - publicado'!AI175</f>
        <v>0</v>
      </c>
      <c r="AK175" s="8">
        <v>0</v>
      </c>
    </row>
    <row r="176" spans="1:37" s="8" customFormat="1" ht="15">
      <c r="A176" s="61" t="s">
        <v>182</v>
      </c>
      <c r="B176" s="15">
        <f>+'DB10 - corregido'!B176-'DB10 - publicado'!B176</f>
        <v>0</v>
      </c>
      <c r="C176" s="15">
        <f>+'DB10 - corregido'!C176-'DB10 - publicado'!C176</f>
        <v>0</v>
      </c>
      <c r="D176" s="15">
        <f>+ROUND('DB10 - corregido'!D176,1)-ROUND('DB10 - publicado'!D176,1)</f>
        <v>0</v>
      </c>
      <c r="E176" s="15">
        <f>+ROUND('DB10 - corregido'!E176,1)-ROUND('DB10 - publicado'!E176,1)</f>
        <v>0</v>
      </c>
      <c r="F176" s="16">
        <f>IF(AND('DB10 - corregido'!F176="no practice",'DB10 - publicado'!F176="no practice"),0,'DB10 - corregido'!F176-'DB10 - publicado'!F176)</f>
        <v>0</v>
      </c>
      <c r="G176" s="2">
        <f>IF(AND('DB10 - corregido'!G176="no practice",'DB10 - publicado'!G176="no practice"),0,'DB10 - corregido'!G176-'DB10 - publicado'!G176)</f>
        <v>0</v>
      </c>
      <c r="H176" s="2">
        <f>IF(AND('DB10 - corregido'!H176="no practice",'DB10 - publicado'!H176="no practice"),0,ROUND('DB10 - corregido'!H176,1)-ROUND('DB10 - publicado'!H176,1))</f>
        <v>0</v>
      </c>
      <c r="I176" s="16">
        <f>IF(AND('DB10 - corregido'!I176="no practice",'DB10 - publicado'!I176="no practice"),0,'DB10 - corregido'!I176-'DB10 - publicado'!I176)</f>
        <v>0</v>
      </c>
      <c r="J176" s="2">
        <f>IF(AND('DB10 - corregido'!J176="no practice",'DB10 - publicado'!J176="no practice"),0,'DB10 - corregido'!J176-'DB10 - publicado'!J176)</f>
        <v>0</v>
      </c>
      <c r="K176" s="2">
        <f>IF(AND('DB10 - corregido'!K176="no practice",'DB10 - publicado'!K176="no practice"),0,ROUND('DB10 - corregido'!K176,1)-ROUND('DB10 - publicado'!K176,1))</f>
        <v>0</v>
      </c>
      <c r="L176" s="16">
        <f>+'DB10 - corregido'!L176-'DB10 - publicado'!L176</f>
        <v>0</v>
      </c>
      <c r="M176" s="2">
        <f>+'DB10 - corregido'!M176-'DB10 - publicado'!M176</f>
        <v>0</v>
      </c>
      <c r="N176" s="2">
        <f>+'DB10 - corregido'!N176-'DB10 - publicado'!N176</f>
        <v>0</v>
      </c>
      <c r="O176" s="2">
        <f>+'DB10 - corregido'!O176-'DB10 - publicado'!O176</f>
        <v>0</v>
      </c>
      <c r="P176" s="2">
        <f>+'DB10 - corregido'!P176-'DB10 - publicado'!P176</f>
        <v>0</v>
      </c>
      <c r="Q176" s="16">
        <f>+'DB10 - corregido'!Q176-'DB10 - publicado'!Q176</f>
        <v>0</v>
      </c>
      <c r="R176" s="2">
        <f>+'DB10 - corregido'!R176-'DB10 - publicado'!R176</f>
        <v>0</v>
      </c>
      <c r="S176" s="2">
        <f>+'DB10 - corregido'!S176-'DB10 - publicado'!S176</f>
        <v>0</v>
      </c>
      <c r="T176" s="2">
        <f>+'DB10 - corregido'!T176-'DB10 - publicado'!T176</f>
        <v>0</v>
      </c>
      <c r="U176" s="16">
        <f>+'DB10 - corregido'!U176-'DB10 - publicado'!U176</f>
        <v>0</v>
      </c>
      <c r="V176" s="2">
        <f>+'DB10 - corregido'!V176-'DB10 - publicado'!V176</f>
        <v>0</v>
      </c>
      <c r="W176" s="2">
        <f>+ROUND('DB10 - corregido'!W176,1)-ROUND('DB10 - publicado'!W176,1)</f>
        <v>0</v>
      </c>
      <c r="X176" s="16">
        <f>+'DB10 - corregido'!X176-'DB10 - publicado'!X176</f>
        <v>0</v>
      </c>
      <c r="Y176" s="2">
        <f>+'DB10 - corregido'!Y176-'DB10 - publicado'!Y176</f>
        <v>0</v>
      </c>
      <c r="Z176" s="2">
        <f>+'DB10 - corregido'!Z176-'DB10 - publicado'!Z176</f>
        <v>0</v>
      </c>
      <c r="AA176" s="2">
        <f>+'DB10 - corregido'!AA176-'DB10 - publicado'!AA176</f>
        <v>0</v>
      </c>
      <c r="AB176" s="2">
        <f>+'DB10 - corregido'!AB176-'DB10 - publicado'!AB176</f>
        <v>0</v>
      </c>
      <c r="AC176" s="2">
        <f>+'DB10 - corregido'!AC176-'DB10 - publicado'!AC176</f>
        <v>0</v>
      </c>
      <c r="AD176" s="16">
        <f>+'DB10 - corregido'!AD176-'DB10 - publicado'!AD176</f>
        <v>0</v>
      </c>
      <c r="AE176" s="2">
        <f>+'DB10 - corregido'!AE176-'DB10 - publicado'!AE176</f>
        <v>0</v>
      </c>
      <c r="AF176" s="2">
        <f>+'DB10 - corregido'!AF176-'DB10 - publicado'!AF176</f>
        <v>0</v>
      </c>
      <c r="AG176" s="17">
        <f>IF(AND('DB10 - corregido'!AG176="no practice",'DB10 - publicado'!AG176="no practice"),0,'DB10 - corregido'!AG176-'DB10 - publicado'!AG176)</f>
        <v>0</v>
      </c>
      <c r="AH176" s="14">
        <f>IF(AND('DB10 - corregido'!AH176="no practice",'DB10 - publicado'!AH176="no practice"),0,'DB10 - corregido'!AH176-'DB10 - publicado'!AH176)</f>
        <v>0</v>
      </c>
      <c r="AI176" s="18">
        <f>+'DB10 - corregido'!AI176-'DB10 - publicado'!AI176</f>
        <v>0</v>
      </c>
      <c r="AK176" s="8">
        <v>0</v>
      </c>
    </row>
    <row r="177" spans="1:37" s="8" customFormat="1" ht="15">
      <c r="A177" s="61" t="s">
        <v>82</v>
      </c>
      <c r="B177" s="15">
        <f>+'DB10 - corregido'!B177-'DB10 - publicado'!B177</f>
        <v>0</v>
      </c>
      <c r="C177" s="15">
        <f>+'DB10 - corregido'!C177-'DB10 - publicado'!C177</f>
        <v>0</v>
      </c>
      <c r="D177" s="15">
        <f>+ROUND('DB10 - corregido'!D177,1)-ROUND('DB10 - publicado'!D177,1)</f>
        <v>0</v>
      </c>
      <c r="E177" s="15">
        <f>+ROUND('DB10 - corregido'!E177,1)-ROUND('DB10 - publicado'!E177,1)</f>
        <v>0</v>
      </c>
      <c r="F177" s="16">
        <f>IF(AND('DB10 - corregido'!F177="no practice",'DB10 - publicado'!F177="no practice"),0,'DB10 - corregido'!F177-'DB10 - publicado'!F177)</f>
        <v>0</v>
      </c>
      <c r="G177" s="2">
        <f>IF(AND('DB10 - corregido'!G177="no practice",'DB10 - publicado'!G177="no practice"),0,'DB10 - corregido'!G177-'DB10 - publicado'!G177)</f>
        <v>0</v>
      </c>
      <c r="H177" s="2">
        <f>IF(AND('DB10 - corregido'!H177="no practice",'DB10 - publicado'!H177="no practice"),0,ROUND('DB10 - corregido'!H177,1)-ROUND('DB10 - publicado'!H177,1))</f>
        <v>0</v>
      </c>
      <c r="I177" s="16">
        <f>IF(AND('DB10 - corregido'!I177="no practice",'DB10 - publicado'!I177="no practice"),0,'DB10 - corregido'!I177-'DB10 - publicado'!I177)</f>
        <v>0</v>
      </c>
      <c r="J177" s="2">
        <f>IF(AND('DB10 - corregido'!J177="no practice",'DB10 - publicado'!J177="no practice"),0,'DB10 - corregido'!J177-'DB10 - publicado'!J177)</f>
        <v>0</v>
      </c>
      <c r="K177" s="2">
        <f>IF(AND('DB10 - corregido'!K177="no practice",'DB10 - publicado'!K177="no practice"),0,ROUND('DB10 - corregido'!K177,1)-ROUND('DB10 - publicado'!K177,1))</f>
        <v>0</v>
      </c>
      <c r="L177" s="16">
        <f>+'DB10 - corregido'!L177-'DB10 - publicado'!L177</f>
        <v>0</v>
      </c>
      <c r="M177" s="2">
        <f>+'DB10 - corregido'!M177-'DB10 - publicado'!M177</f>
        <v>0</v>
      </c>
      <c r="N177" s="2">
        <f>+'DB10 - corregido'!N177-'DB10 - publicado'!N177</f>
        <v>0</v>
      </c>
      <c r="O177" s="2">
        <f>+'DB10 - corregido'!O177-'DB10 - publicado'!O177</f>
        <v>0</v>
      </c>
      <c r="P177" s="2">
        <f>+'DB10 - corregido'!P177-'DB10 - publicado'!P177</f>
        <v>0</v>
      </c>
      <c r="Q177" s="16">
        <f>+'DB10 - corregido'!Q177-'DB10 - publicado'!Q177</f>
        <v>0</v>
      </c>
      <c r="R177" s="2">
        <f>+'DB10 - corregido'!R177-'DB10 - publicado'!R177</f>
        <v>0</v>
      </c>
      <c r="S177" s="2">
        <f>+'DB10 - corregido'!S177-'DB10 - publicado'!S177</f>
        <v>0</v>
      </c>
      <c r="T177" s="2">
        <f>+'DB10 - corregido'!T177-'DB10 - publicado'!T177</f>
        <v>0</v>
      </c>
      <c r="U177" s="16">
        <f>+'DB10 - corregido'!U177-'DB10 - publicado'!U177</f>
        <v>0</v>
      </c>
      <c r="V177" s="2">
        <f>+'DB10 - corregido'!V177-'DB10 - publicado'!V177</f>
        <v>0</v>
      </c>
      <c r="W177" s="2">
        <f>+ROUND('DB10 - corregido'!W177,1)-ROUND('DB10 - publicado'!W177,1)</f>
        <v>-4.700000000000003</v>
      </c>
      <c r="X177" s="16">
        <f>+'DB10 - corregido'!X177-'DB10 - publicado'!X177</f>
        <v>0</v>
      </c>
      <c r="Y177" s="2">
        <f>+'DB10 - corregido'!Y177-'DB10 - publicado'!Y177</f>
        <v>0</v>
      </c>
      <c r="Z177" s="2">
        <f>+'DB10 - corregido'!Z177-'DB10 - publicado'!Z177</f>
        <v>0</v>
      </c>
      <c r="AA177" s="2">
        <f>+'DB10 - corregido'!AA177-'DB10 - publicado'!AA177</f>
        <v>0</v>
      </c>
      <c r="AB177" s="2">
        <f>+'DB10 - corregido'!AB177-'DB10 - publicado'!AB177</f>
        <v>0</v>
      </c>
      <c r="AC177" s="2">
        <f>+'DB10 - corregido'!AC177-'DB10 - publicado'!AC177</f>
        <v>0</v>
      </c>
      <c r="AD177" s="16">
        <f>+'DB10 - corregido'!AD177-'DB10 - publicado'!AD177</f>
        <v>1</v>
      </c>
      <c r="AE177" s="2">
        <f>+'DB10 - corregido'!AE177-'DB10 - publicado'!AE177</f>
        <v>0</v>
      </c>
      <c r="AF177" s="2">
        <f>+'DB10 - corregido'!AF177-'DB10 - publicado'!AF177</f>
        <v>0</v>
      </c>
      <c r="AG177" s="17">
        <f>IF(AND('DB10 - corregido'!AG177="no practice",'DB10 - publicado'!AG177="no practice"),0,'DB10 - corregido'!AG177-'DB10 - publicado'!AG177)</f>
        <v>0</v>
      </c>
      <c r="AH177" s="14">
        <f>IF(AND('DB10 - corregido'!AH177="no practice",'DB10 - publicado'!AH177="no practice"),0,'DB10 - corregido'!AH177-'DB10 - publicado'!AH177)</f>
        <v>0</v>
      </c>
      <c r="AI177" s="18">
        <f>+'DB10 - corregido'!AI177-'DB10 - publicado'!AI177</f>
        <v>0</v>
      </c>
      <c r="AK177" s="8">
        <v>0</v>
      </c>
    </row>
    <row r="178" spans="1:37" s="8" customFormat="1" ht="15">
      <c r="A178" s="61" t="s">
        <v>183</v>
      </c>
      <c r="B178" s="15">
        <f>+'DB10 - corregido'!B178-'DB10 - publicado'!B178</f>
        <v>0</v>
      </c>
      <c r="C178" s="15">
        <f>+'DB10 - corregido'!C178-'DB10 - publicado'!C178</f>
        <v>0</v>
      </c>
      <c r="D178" s="15">
        <f>+ROUND('DB10 - corregido'!D178,1)-ROUND('DB10 - publicado'!D178,1)</f>
        <v>0</v>
      </c>
      <c r="E178" s="15">
        <f>+ROUND('DB10 - corregido'!E178,1)-ROUND('DB10 - publicado'!E178,1)</f>
        <v>0</v>
      </c>
      <c r="F178" s="16">
        <f>IF(AND('DB10 - corregido'!F178="no practice",'DB10 - publicado'!F178="no practice"),0,'DB10 - corregido'!F178-'DB10 - publicado'!F178)</f>
        <v>2</v>
      </c>
      <c r="G178" s="2">
        <f>IF(AND('DB10 - corregido'!G178="no practice",'DB10 - publicado'!G178="no practice"),0,'DB10 - corregido'!G178-'DB10 - publicado'!G178)</f>
        <v>18</v>
      </c>
      <c r="H178" s="2">
        <f>IF(AND('DB10 - corregido'!H178="no practice",'DB10 - publicado'!H178="no practice"),0,ROUND('DB10 - corregido'!H178,1)-ROUND('DB10 - publicado'!H178,1))</f>
        <v>5.799999999999997</v>
      </c>
      <c r="I178" s="16">
        <f>IF(AND('DB10 - corregido'!I178="no practice",'DB10 - publicado'!I178="no practice"),0,'DB10 - corregido'!I178-'DB10 - publicado'!I178)</f>
        <v>0</v>
      </c>
      <c r="J178" s="2">
        <f>IF(AND('DB10 - corregido'!J178="no practice",'DB10 - publicado'!J178="no practice"),0,'DB10 - corregido'!J178-'DB10 - publicado'!J178)</f>
        <v>0</v>
      </c>
      <c r="K178" s="2">
        <f>IF(AND('DB10 - corregido'!K178="no practice",'DB10 - publicado'!K178="no practice"),0,ROUND('DB10 - corregido'!K178,1)-ROUND('DB10 - publicado'!K178,1))</f>
        <v>0</v>
      </c>
      <c r="L178" s="16">
        <f>+'DB10 - corregido'!L178-'DB10 - publicado'!L178</f>
        <v>0</v>
      </c>
      <c r="M178" s="2">
        <f>+'DB10 - corregido'!M178-'DB10 - publicado'!M178</f>
        <v>0</v>
      </c>
      <c r="N178" s="2">
        <f>+'DB10 - corregido'!N178-'DB10 - publicado'!N178</f>
        <v>0</v>
      </c>
      <c r="O178" s="2">
        <f>+'DB10 - corregido'!O178-'DB10 - publicado'!O178</f>
        <v>0</v>
      </c>
      <c r="P178" s="2">
        <f>+'DB10 - corregido'!P178-'DB10 - publicado'!P178</f>
        <v>0</v>
      </c>
      <c r="Q178" s="16">
        <f>+'DB10 - corregido'!Q178-'DB10 - publicado'!Q178</f>
        <v>0</v>
      </c>
      <c r="R178" s="2">
        <f>+'DB10 - corregido'!R178-'DB10 - publicado'!R178</f>
        <v>-5</v>
      </c>
      <c r="S178" s="2">
        <f>+'DB10 - corregido'!S178-'DB10 - publicado'!S178</f>
        <v>4</v>
      </c>
      <c r="T178" s="2">
        <f>+'DB10 - corregido'!T178-'DB10 - publicado'!T178</f>
        <v>-0.33333333333333304</v>
      </c>
      <c r="U178" s="16">
        <f>+'DB10 - corregido'!U178-'DB10 - publicado'!U178</f>
        <v>-62</v>
      </c>
      <c r="V178" s="2">
        <f>+'DB10 - corregido'!V178-'DB10 - publicado'!V178</f>
        <v>-151</v>
      </c>
      <c r="W178" s="2">
        <f>+ROUND('DB10 - corregido'!W178,1)-ROUND('DB10 - publicado'!W178,1)</f>
        <v>-0.10000000000000853</v>
      </c>
      <c r="X178" s="16">
        <f>+'DB10 - corregido'!X178-'DB10 - publicado'!X178</f>
        <v>0</v>
      </c>
      <c r="Y178" s="2">
        <f>+'DB10 - corregido'!Y178-'DB10 - publicado'!Y178</f>
        <v>0</v>
      </c>
      <c r="Z178" s="2">
        <f>+'DB10 - corregido'!Z178-'DB10 - publicado'!Z178</f>
        <v>0</v>
      </c>
      <c r="AA178" s="2">
        <f>+'DB10 - corregido'!AA178-'DB10 - publicado'!AA178</f>
        <v>-2</v>
      </c>
      <c r="AB178" s="2">
        <f>+'DB10 - corregido'!AB178-'DB10 - publicado'!AB178</f>
        <v>0</v>
      </c>
      <c r="AC178" s="2">
        <f>+'DB10 - corregido'!AC178-'DB10 - publicado'!AC178</f>
        <v>0</v>
      </c>
      <c r="AD178" s="16">
        <f>+'DB10 - corregido'!AD178-'DB10 - publicado'!AD178</f>
        <v>0</v>
      </c>
      <c r="AE178" s="2">
        <f>+'DB10 - corregido'!AE178-'DB10 - publicado'!AE178</f>
        <v>0</v>
      </c>
      <c r="AF178" s="2">
        <f>+'DB10 - corregido'!AF178-'DB10 - publicado'!AF178</f>
        <v>0</v>
      </c>
      <c r="AG178" s="17">
        <f>IF(AND('DB10 - corregido'!AG178="no practice",'DB10 - publicado'!AG178="no practice"),0,'DB10 - corregido'!AG178-'DB10 - publicado'!AG178)</f>
        <v>0</v>
      </c>
      <c r="AH178" s="14">
        <f>IF(AND('DB10 - corregido'!AH178="no practice",'DB10 - publicado'!AH178="no practice"),0,'DB10 - corregido'!AH178-'DB10 - publicado'!AH178)</f>
        <v>0</v>
      </c>
      <c r="AI178" s="18">
        <f>+'DB10 - corregido'!AI178-'DB10 - publicado'!AI178</f>
        <v>0</v>
      </c>
      <c r="AK178" s="8">
        <v>0</v>
      </c>
    </row>
    <row r="179" spans="1:37" s="8" customFormat="1" ht="15">
      <c r="A179" s="61" t="s">
        <v>83</v>
      </c>
      <c r="B179" s="15">
        <f>+'DB10 - corregido'!B179-'DB10 - publicado'!B179</f>
        <v>0</v>
      </c>
      <c r="C179" s="15">
        <f>+'DB10 - corregido'!C179-'DB10 - publicado'!C179</f>
        <v>0</v>
      </c>
      <c r="D179" s="15">
        <f>+ROUND('DB10 - corregido'!D179,1)-ROUND('DB10 - publicado'!D179,1)</f>
        <v>0</v>
      </c>
      <c r="E179" s="15">
        <f>+ROUND('DB10 - corregido'!E179,1)-ROUND('DB10 - publicado'!E179,1)</f>
        <v>0</v>
      </c>
      <c r="F179" s="16">
        <f>IF(AND('DB10 - corregido'!F179="no practice",'DB10 - publicado'!F179="no practice"),0,'DB10 - corregido'!F179-'DB10 - publicado'!F179)</f>
        <v>0</v>
      </c>
      <c r="G179" s="2">
        <f>IF(AND('DB10 - corregido'!G179="no practice",'DB10 - publicado'!G179="no practice"),0,'DB10 - corregido'!G179-'DB10 - publicado'!G179)</f>
        <v>0</v>
      </c>
      <c r="H179" s="2">
        <f>IF(AND('DB10 - corregido'!H179="no practice",'DB10 - publicado'!H179="no practice"),0,ROUND('DB10 - corregido'!H179,1)-ROUND('DB10 - publicado'!H179,1))</f>
        <v>0</v>
      </c>
      <c r="I179" s="16">
        <f>IF(AND('DB10 - corregido'!I179="no practice",'DB10 - publicado'!I179="no practice"),0,'DB10 - corregido'!I179-'DB10 - publicado'!I179)</f>
        <v>0</v>
      </c>
      <c r="J179" s="2">
        <f>IF(AND('DB10 - corregido'!J179="no practice",'DB10 - publicado'!J179="no practice"),0,'DB10 - corregido'!J179-'DB10 - publicado'!J179)</f>
        <v>0</v>
      </c>
      <c r="K179" s="2">
        <f>IF(AND('DB10 - corregido'!K179="no practice",'DB10 - publicado'!K179="no practice"),0,ROUND('DB10 - corregido'!K179,1)-ROUND('DB10 - publicado'!K179,1))</f>
        <v>0</v>
      </c>
      <c r="L179" s="16">
        <f>+'DB10 - corregido'!L179-'DB10 - publicado'!L179</f>
        <v>0</v>
      </c>
      <c r="M179" s="2">
        <f>+'DB10 - corregido'!M179-'DB10 - publicado'!M179</f>
        <v>0</v>
      </c>
      <c r="N179" s="2">
        <f>+'DB10 - corregido'!N179-'DB10 - publicado'!N179</f>
        <v>0</v>
      </c>
      <c r="O179" s="2">
        <f>+'DB10 - corregido'!O179-'DB10 - publicado'!O179</f>
        <v>0</v>
      </c>
      <c r="P179" s="2">
        <f>+'DB10 - corregido'!P179-'DB10 - publicado'!P179</f>
        <v>0</v>
      </c>
      <c r="Q179" s="16">
        <f>+'DB10 - corregido'!Q179-'DB10 - publicado'!Q179</f>
        <v>0</v>
      </c>
      <c r="R179" s="2">
        <f>+'DB10 - corregido'!R179-'DB10 - publicado'!R179</f>
        <v>0</v>
      </c>
      <c r="S179" s="2">
        <f>+'DB10 - corregido'!S179-'DB10 - publicado'!S179</f>
        <v>0</v>
      </c>
      <c r="T179" s="2">
        <f>+'DB10 - corregido'!T179-'DB10 - publicado'!T179</f>
        <v>0</v>
      </c>
      <c r="U179" s="16">
        <f>+'DB10 - corregido'!U179-'DB10 - publicado'!U179</f>
        <v>0</v>
      </c>
      <c r="V179" s="2">
        <f>+'DB10 - corregido'!V179-'DB10 - publicado'!V179</f>
        <v>0</v>
      </c>
      <c r="W179" s="2">
        <f>+ROUND('DB10 - corregido'!W179,1)-ROUND('DB10 - publicado'!W179,1)</f>
        <v>0</v>
      </c>
      <c r="X179" s="16">
        <f>+'DB10 - corregido'!X179-'DB10 - publicado'!X179</f>
        <v>0</v>
      </c>
      <c r="Y179" s="2">
        <f>+'DB10 - corregido'!Y179-'DB10 - publicado'!Y179</f>
        <v>0</v>
      </c>
      <c r="Z179" s="2">
        <f>+'DB10 - corregido'!Z179-'DB10 - publicado'!Z179</f>
        <v>0</v>
      </c>
      <c r="AA179" s="2">
        <f>+'DB10 - corregido'!AA179-'DB10 - publicado'!AA179</f>
        <v>0</v>
      </c>
      <c r="AB179" s="2">
        <f>+'DB10 - corregido'!AB179-'DB10 - publicado'!AB179</f>
        <v>0</v>
      </c>
      <c r="AC179" s="2">
        <f>+'DB10 - corregido'!AC179-'DB10 - publicado'!AC179</f>
        <v>0</v>
      </c>
      <c r="AD179" s="16">
        <f>+'DB10 - corregido'!AD179-'DB10 - publicado'!AD179</f>
        <v>0</v>
      </c>
      <c r="AE179" s="2">
        <f>+'DB10 - corregido'!AE179-'DB10 - publicado'!AE179</f>
        <v>0</v>
      </c>
      <c r="AF179" s="2">
        <f>+'DB10 - corregido'!AF179-'DB10 - publicado'!AF179</f>
        <v>0</v>
      </c>
      <c r="AG179" s="17">
        <f>IF(AND('DB10 - corregido'!AG179="no practice",'DB10 - publicado'!AG179="no practice"),0,'DB10 - corregido'!AG179-'DB10 - publicado'!AG179)</f>
        <v>0</v>
      </c>
      <c r="AH179" s="14">
        <f>IF(AND('DB10 - corregido'!AH179="no practice",'DB10 - publicado'!AH179="no practice"),0,'DB10 - corregido'!AH179-'DB10 - publicado'!AH179)</f>
        <v>0</v>
      </c>
      <c r="AI179" s="18">
        <f>+'DB10 - corregido'!AI179-'DB10 - publicado'!AI179</f>
        <v>0</v>
      </c>
      <c r="AK179" s="8">
        <v>0</v>
      </c>
    </row>
    <row r="180" spans="1:37" s="8" customFormat="1" ht="15">
      <c r="A180" s="61" t="s">
        <v>184</v>
      </c>
      <c r="B180" s="15">
        <f>+'DB10 - corregido'!B180-'DB10 - publicado'!B180</f>
        <v>0</v>
      </c>
      <c r="C180" s="15">
        <f>+'DB10 - corregido'!C180-'DB10 - publicado'!C180</f>
        <v>0</v>
      </c>
      <c r="D180" s="15">
        <f>+ROUND('DB10 - corregido'!D180,1)-ROUND('DB10 - publicado'!D180,1)</f>
        <v>0</v>
      </c>
      <c r="E180" s="15">
        <f>+ROUND('DB10 - corregido'!E180,1)-ROUND('DB10 - publicado'!E180,1)</f>
        <v>0</v>
      </c>
      <c r="F180" s="16">
        <f>IF(AND('DB10 - corregido'!F180="no practice",'DB10 - publicado'!F180="no practice"),0,'DB10 - corregido'!F180-'DB10 - publicado'!F180)</f>
        <v>0</v>
      </c>
      <c r="G180" s="2">
        <f>IF(AND('DB10 - corregido'!G180="no practice",'DB10 - publicado'!G180="no practice"),0,'DB10 - corregido'!G180-'DB10 - publicado'!G180)</f>
        <v>0</v>
      </c>
      <c r="H180" s="2">
        <f>IF(AND('DB10 - corregido'!H180="no practice",'DB10 - publicado'!H180="no practice"),0,ROUND('DB10 - corregido'!H180,1)-ROUND('DB10 - publicado'!H180,1))</f>
        <v>0</v>
      </c>
      <c r="I180" s="16">
        <f>IF(AND('DB10 - corregido'!I180="no practice",'DB10 - publicado'!I180="no practice"),0,'DB10 - corregido'!I180-'DB10 - publicado'!I180)</f>
        <v>0</v>
      </c>
      <c r="J180" s="2">
        <f>IF(AND('DB10 - corregido'!J180="no practice",'DB10 - publicado'!J180="no practice"),0,'DB10 - corregido'!J180-'DB10 - publicado'!J180)</f>
        <v>0</v>
      </c>
      <c r="K180" s="2">
        <f>IF(AND('DB10 - corregido'!K180="no practice",'DB10 - publicado'!K180="no practice"),0,ROUND('DB10 - corregido'!K180,1)-ROUND('DB10 - publicado'!K180,1))</f>
        <v>0</v>
      </c>
      <c r="L180" s="16">
        <f>+'DB10 - corregido'!L180-'DB10 - publicado'!L180</f>
        <v>0</v>
      </c>
      <c r="M180" s="2">
        <f>+'DB10 - corregido'!M180-'DB10 - publicado'!M180</f>
        <v>0</v>
      </c>
      <c r="N180" s="2">
        <f>+'DB10 - corregido'!N180-'DB10 - publicado'!N180</f>
        <v>0</v>
      </c>
      <c r="O180" s="2">
        <f>+'DB10 - corregido'!O180-'DB10 - publicado'!O180</f>
        <v>0</v>
      </c>
      <c r="P180" s="2">
        <f>+'DB10 - corregido'!P180-'DB10 - publicado'!P180</f>
        <v>0</v>
      </c>
      <c r="Q180" s="16">
        <f>+'DB10 - corregido'!Q180-'DB10 - publicado'!Q180</f>
        <v>0</v>
      </c>
      <c r="R180" s="2">
        <f>+'DB10 - corregido'!R180-'DB10 - publicado'!R180</f>
        <v>0</v>
      </c>
      <c r="S180" s="2">
        <f>+'DB10 - corregido'!S180-'DB10 - publicado'!S180</f>
        <v>0</v>
      </c>
      <c r="T180" s="2">
        <f>+'DB10 - corregido'!T180-'DB10 - publicado'!T180</f>
        <v>0</v>
      </c>
      <c r="U180" s="16">
        <f>+'DB10 - corregido'!U180-'DB10 - publicado'!U180</f>
        <v>0</v>
      </c>
      <c r="V180" s="2">
        <f>+'DB10 - corregido'!V180-'DB10 - publicado'!V180</f>
        <v>0</v>
      </c>
      <c r="W180" s="2">
        <f>+ROUND('DB10 - corregido'!W180,1)-ROUND('DB10 - publicado'!W180,1)</f>
        <v>0</v>
      </c>
      <c r="X180" s="16">
        <f>+'DB10 - corregido'!X180-'DB10 - publicado'!X180</f>
        <v>0</v>
      </c>
      <c r="Y180" s="2">
        <f>+'DB10 - corregido'!Y180-'DB10 - publicado'!Y180</f>
        <v>0</v>
      </c>
      <c r="Z180" s="2">
        <f>+'DB10 - corregido'!Z180-'DB10 - publicado'!Z180</f>
        <v>0</v>
      </c>
      <c r="AA180" s="2">
        <f>+'DB10 - corregido'!AA180-'DB10 - publicado'!AA180</f>
        <v>0</v>
      </c>
      <c r="AB180" s="2">
        <f>+'DB10 - corregido'!AB180-'DB10 - publicado'!AB180</f>
        <v>0</v>
      </c>
      <c r="AC180" s="2">
        <f>+'DB10 - corregido'!AC180-'DB10 - publicado'!AC180</f>
        <v>0</v>
      </c>
      <c r="AD180" s="16">
        <f>+'DB10 - corregido'!AD180-'DB10 - publicado'!AD180</f>
        <v>0</v>
      </c>
      <c r="AE180" s="2">
        <f>+'DB10 - corregido'!AE180-'DB10 - publicado'!AE180</f>
        <v>0</v>
      </c>
      <c r="AF180" s="2">
        <f>+'DB10 - corregido'!AF180-'DB10 - publicado'!AF180</f>
        <v>0</v>
      </c>
      <c r="AG180" s="17">
        <f>IF(AND('DB10 - corregido'!AG180="no practice",'DB10 - publicado'!AG180="no practice"),0,'DB10 - corregido'!AG180-'DB10 - publicado'!AG180)</f>
        <v>0</v>
      </c>
      <c r="AH180" s="14">
        <f>IF(AND('DB10 - corregido'!AH180="no practice",'DB10 - publicado'!AH180="no practice"),0,'DB10 - corregido'!AH180-'DB10 - publicado'!AH180)</f>
        <v>0</v>
      </c>
      <c r="AI180" s="18">
        <f>+'DB10 - corregido'!AI180-'DB10 - publicado'!AI180</f>
        <v>0</v>
      </c>
      <c r="AK180" s="8">
        <v>0</v>
      </c>
    </row>
    <row r="181" spans="1:37" s="8" customFormat="1" ht="15">
      <c r="A181" s="61" t="s">
        <v>185</v>
      </c>
      <c r="B181" s="15">
        <f>+'DB10 - corregido'!B181-'DB10 - publicado'!B181</f>
        <v>0</v>
      </c>
      <c r="C181" s="15">
        <f>+'DB10 - corregido'!C181-'DB10 - publicado'!C181</f>
        <v>0</v>
      </c>
      <c r="D181" s="15">
        <f>+ROUND('DB10 - corregido'!D181,1)-ROUND('DB10 - publicado'!D181,1)</f>
        <v>0</v>
      </c>
      <c r="E181" s="15">
        <f>+ROUND('DB10 - corregido'!E181,1)-ROUND('DB10 - publicado'!E181,1)</f>
        <v>0</v>
      </c>
      <c r="F181" s="16">
        <f>IF(AND('DB10 - corregido'!F181="no practice",'DB10 - publicado'!F181="no practice"),0,'DB10 - corregido'!F181-'DB10 - publicado'!F181)</f>
        <v>0</v>
      </c>
      <c r="G181" s="2">
        <f>IF(AND('DB10 - corregido'!G181="no practice",'DB10 - publicado'!G181="no practice"),0,'DB10 - corregido'!G181-'DB10 - publicado'!G181)</f>
        <v>0</v>
      </c>
      <c r="H181" s="2">
        <f>IF(AND('DB10 - corregido'!H181="no practice",'DB10 - publicado'!H181="no practice"),0,ROUND('DB10 - corregido'!H181,1)-ROUND('DB10 - publicado'!H181,1))</f>
        <v>0</v>
      </c>
      <c r="I181" s="16">
        <f>IF(AND('DB10 - corregido'!I181="no practice",'DB10 - publicado'!I181="no practice"),0,'DB10 - corregido'!I181-'DB10 - publicado'!I181)</f>
        <v>0</v>
      </c>
      <c r="J181" s="2">
        <f>IF(AND('DB10 - corregido'!J181="no practice",'DB10 - publicado'!J181="no practice"),0,'DB10 - corregido'!J181-'DB10 - publicado'!J181)</f>
        <v>0</v>
      </c>
      <c r="K181" s="2">
        <f>IF(AND('DB10 - corregido'!K181="no practice",'DB10 - publicado'!K181="no practice"),0,ROUND('DB10 - corregido'!K181,1)-ROUND('DB10 - publicado'!K181,1))</f>
        <v>0</v>
      </c>
      <c r="L181" s="16">
        <f>+'DB10 - corregido'!L181-'DB10 - publicado'!L181</f>
        <v>0</v>
      </c>
      <c r="M181" s="2">
        <f>+'DB10 - corregido'!M181-'DB10 - publicado'!M181</f>
        <v>0</v>
      </c>
      <c r="N181" s="2">
        <f>+'DB10 - corregido'!N181-'DB10 - publicado'!N181</f>
        <v>0</v>
      </c>
      <c r="O181" s="2">
        <f>+'DB10 - corregido'!O181-'DB10 - publicado'!O181</f>
        <v>0</v>
      </c>
      <c r="P181" s="2">
        <f>+'DB10 - corregido'!P181-'DB10 - publicado'!P181</f>
        <v>0</v>
      </c>
      <c r="Q181" s="16">
        <f>+'DB10 - corregido'!Q181-'DB10 - publicado'!Q181</f>
        <v>0</v>
      </c>
      <c r="R181" s="2">
        <f>+'DB10 - corregido'!R181-'DB10 - publicado'!R181</f>
        <v>0</v>
      </c>
      <c r="S181" s="2">
        <f>+'DB10 - corregido'!S181-'DB10 - publicado'!S181</f>
        <v>0</v>
      </c>
      <c r="T181" s="2">
        <f>+'DB10 - corregido'!T181-'DB10 - publicado'!T181</f>
        <v>0</v>
      </c>
      <c r="U181" s="16">
        <f>+'DB10 - corregido'!U181-'DB10 - publicado'!U181</f>
        <v>0</v>
      </c>
      <c r="V181" s="2">
        <f>+'DB10 - corregido'!V181-'DB10 - publicado'!V181</f>
        <v>0</v>
      </c>
      <c r="W181" s="2">
        <f>+ROUND('DB10 - corregido'!W181,1)-ROUND('DB10 - publicado'!W181,1)</f>
        <v>0</v>
      </c>
      <c r="X181" s="16">
        <f>+'DB10 - corregido'!X181-'DB10 - publicado'!X181</f>
        <v>0</v>
      </c>
      <c r="Y181" s="2">
        <f>+'DB10 - corregido'!Y181-'DB10 - publicado'!Y181</f>
        <v>0</v>
      </c>
      <c r="Z181" s="2">
        <f>+'DB10 - corregido'!Z181-'DB10 - publicado'!Z181</f>
        <v>-201</v>
      </c>
      <c r="AA181" s="2">
        <f>+'DB10 - corregido'!AA181-'DB10 - publicado'!AA181</f>
        <v>0</v>
      </c>
      <c r="AB181" s="2">
        <f>+'DB10 - corregido'!AB181-'DB10 - publicado'!AB181</f>
        <v>0</v>
      </c>
      <c r="AC181" s="2">
        <f>+'DB10 - corregido'!AC181-'DB10 - publicado'!AC181</f>
        <v>-295</v>
      </c>
      <c r="AD181" s="16">
        <f>+'DB10 - corregido'!AD181-'DB10 - publicado'!AD181</f>
        <v>0</v>
      </c>
      <c r="AE181" s="2">
        <f>+'DB10 - corregido'!AE181-'DB10 - publicado'!AE181</f>
        <v>0</v>
      </c>
      <c r="AF181" s="2">
        <f>+'DB10 - corregido'!AF181-'DB10 - publicado'!AF181</f>
        <v>0</v>
      </c>
      <c r="AG181" s="17">
        <f>IF(AND('DB10 - corregido'!AG181="no practice",'DB10 - publicado'!AG181="no practice"),0,'DB10 - corregido'!AG181-'DB10 - publicado'!AG181)</f>
        <v>0</v>
      </c>
      <c r="AH181" s="14">
        <f>IF(AND('DB10 - corregido'!AH181="no practice",'DB10 - publicado'!AH181="no practice"),0,'DB10 - corregido'!AH181-'DB10 - publicado'!AH181)</f>
        <v>0</v>
      </c>
      <c r="AI181" s="18">
        <f>+'DB10 - corregido'!AI181-'DB10 - publicado'!AI181</f>
        <v>0</v>
      </c>
      <c r="AK181" s="8">
        <v>0</v>
      </c>
    </row>
    <row r="182" spans="1:37" s="8" customFormat="1" ht="15">
      <c r="A182" s="61" t="s">
        <v>186</v>
      </c>
      <c r="B182" s="15">
        <f>+'DB10 - corregido'!B182-'DB10 - publicado'!B182</f>
        <v>0</v>
      </c>
      <c r="C182" s="15">
        <f>+'DB10 - corregido'!C182-'DB10 - publicado'!C182</f>
        <v>0</v>
      </c>
      <c r="D182" s="15">
        <f>+ROUND('DB10 - corregido'!D182,1)-ROUND('DB10 - publicado'!D182,1)</f>
        <v>0</v>
      </c>
      <c r="E182" s="15">
        <f>+ROUND('DB10 - corregido'!E182,1)-ROUND('DB10 - publicado'!E182,1)</f>
        <v>0</v>
      </c>
      <c r="F182" s="16">
        <f>IF(AND('DB10 - corregido'!F182="no practice",'DB10 - publicado'!F182="no practice"),0,'DB10 - corregido'!F182-'DB10 - publicado'!F182)</f>
        <v>0</v>
      </c>
      <c r="G182" s="2">
        <f>IF(AND('DB10 - corregido'!G182="no practice",'DB10 - publicado'!G182="no practice"),0,'DB10 - corregido'!G182-'DB10 - publicado'!G182)</f>
        <v>0</v>
      </c>
      <c r="H182" s="2">
        <f>IF(AND('DB10 - corregido'!H182="no practice",'DB10 - publicado'!H182="no practice"),0,ROUND('DB10 - corregido'!H182,1)-ROUND('DB10 - publicado'!H182,1))</f>
        <v>0</v>
      </c>
      <c r="I182" s="16">
        <f>IF(AND('DB10 - corregido'!I182="no practice",'DB10 - publicado'!I182="no practice"),0,'DB10 - corregido'!I182-'DB10 - publicado'!I182)</f>
        <v>0</v>
      </c>
      <c r="J182" s="2">
        <f>IF(AND('DB10 - corregido'!J182="no practice",'DB10 - publicado'!J182="no practice"),0,'DB10 - corregido'!J182-'DB10 - publicado'!J182)</f>
        <v>0</v>
      </c>
      <c r="K182" s="2">
        <f>IF(AND('DB10 - corregido'!K182="no practice",'DB10 - publicado'!K182="no practice"),0,ROUND('DB10 - corregido'!K182,1)-ROUND('DB10 - publicado'!K182,1))</f>
        <v>0</v>
      </c>
      <c r="L182" s="16">
        <f>+'DB10 - corregido'!L182-'DB10 - publicado'!L182</f>
        <v>0</v>
      </c>
      <c r="M182" s="2">
        <f>+'DB10 - corregido'!M182-'DB10 - publicado'!M182</f>
        <v>0</v>
      </c>
      <c r="N182" s="2">
        <f>+'DB10 - corregido'!N182-'DB10 - publicado'!N182</f>
        <v>0</v>
      </c>
      <c r="O182" s="2">
        <f>+'DB10 - corregido'!O182-'DB10 - publicado'!O182</f>
        <v>0</v>
      </c>
      <c r="P182" s="2">
        <f>+'DB10 - corregido'!P182-'DB10 - publicado'!P182</f>
        <v>0</v>
      </c>
      <c r="Q182" s="16">
        <f>+'DB10 - corregido'!Q182-'DB10 - publicado'!Q182</f>
        <v>0</v>
      </c>
      <c r="R182" s="2">
        <f>+'DB10 - corregido'!R182-'DB10 - publicado'!R182</f>
        <v>0</v>
      </c>
      <c r="S182" s="2">
        <f>+'DB10 - corregido'!S182-'DB10 - publicado'!S182</f>
        <v>0</v>
      </c>
      <c r="T182" s="2">
        <f>+'DB10 - corregido'!T182-'DB10 - publicado'!T182</f>
        <v>0</v>
      </c>
      <c r="U182" s="16">
        <f>+'DB10 - corregido'!U182-'DB10 - publicado'!U182</f>
        <v>0</v>
      </c>
      <c r="V182" s="2">
        <f>+'DB10 - corregido'!V182-'DB10 - publicado'!V182</f>
        <v>0</v>
      </c>
      <c r="W182" s="2">
        <f>+ROUND('DB10 - corregido'!W182,1)-ROUND('DB10 - publicado'!W182,1)</f>
        <v>0</v>
      </c>
      <c r="X182" s="16">
        <f>+'DB10 - corregido'!X182-'DB10 - publicado'!X182</f>
        <v>0</v>
      </c>
      <c r="Y182" s="2">
        <f>+'DB10 - corregido'!Y182-'DB10 - publicado'!Y182</f>
        <v>0</v>
      </c>
      <c r="Z182" s="2">
        <f>+'DB10 - corregido'!Z182-'DB10 - publicado'!Z182</f>
        <v>0</v>
      </c>
      <c r="AA182" s="2">
        <f>+'DB10 - corregido'!AA182-'DB10 - publicado'!AA182</f>
        <v>0</v>
      </c>
      <c r="AB182" s="2">
        <f>+'DB10 - corregido'!AB182-'DB10 - publicado'!AB182</f>
        <v>0</v>
      </c>
      <c r="AC182" s="2">
        <f>+'DB10 - corregido'!AC182-'DB10 - publicado'!AC182</f>
        <v>0</v>
      </c>
      <c r="AD182" s="16">
        <f>+'DB10 - corregido'!AD182-'DB10 - publicado'!AD182</f>
        <v>0</v>
      </c>
      <c r="AE182" s="2">
        <f>+'DB10 - corregido'!AE182-'DB10 - publicado'!AE182</f>
        <v>0</v>
      </c>
      <c r="AF182" s="2">
        <f>+'DB10 - corregido'!AF182-'DB10 - publicado'!AF182</f>
        <v>0</v>
      </c>
      <c r="AG182" s="17">
        <f>IF(AND('DB10 - corregido'!AG182="no practice",'DB10 - publicado'!AG182="no practice"),0,'DB10 - corregido'!AG182-'DB10 - publicado'!AG182)</f>
        <v>0</v>
      </c>
      <c r="AH182" s="14">
        <f>IF(AND('DB10 - corregido'!AH182="no practice",'DB10 - publicado'!AH182="no practice"),0,'DB10 - corregido'!AH182-'DB10 - publicado'!AH182)</f>
        <v>0</v>
      </c>
      <c r="AI182" s="18">
        <f>+'DB10 - corregido'!AI182-'DB10 - publicado'!AI182</f>
        <v>0</v>
      </c>
      <c r="AK182" s="8">
        <v>0</v>
      </c>
    </row>
    <row r="183" spans="1:37" s="8" customFormat="1" ht="15">
      <c r="A183" s="61" t="s">
        <v>187</v>
      </c>
      <c r="B183" s="15">
        <f>+'DB10 - corregido'!B183-'DB10 - publicado'!B183</f>
        <v>0</v>
      </c>
      <c r="C183" s="15">
        <f>+'DB10 - corregido'!C183-'DB10 - publicado'!C183</f>
        <v>0</v>
      </c>
      <c r="D183" s="15">
        <f>+ROUND('DB10 - corregido'!D183,1)-ROUND('DB10 - publicado'!D183,1)</f>
        <v>0</v>
      </c>
      <c r="E183" s="15">
        <f>+ROUND('DB10 - corregido'!E183,1)-ROUND('DB10 - publicado'!E183,1)</f>
        <v>0</v>
      </c>
      <c r="F183" s="16">
        <f>IF(AND('DB10 - corregido'!F183="no practice",'DB10 - publicado'!F183="no practice"),0,'DB10 - corregido'!F183-'DB10 - publicado'!F183)</f>
        <v>0</v>
      </c>
      <c r="G183" s="2">
        <f>IF(AND('DB10 - corregido'!G183="no practice",'DB10 - publicado'!G183="no practice"),0,'DB10 - corregido'!G183-'DB10 - publicado'!G183)</f>
        <v>0</v>
      </c>
      <c r="H183" s="2">
        <f>IF(AND('DB10 - corregido'!H183="no practice",'DB10 - publicado'!H183="no practice"),0,ROUND('DB10 - corregido'!H183,1)-ROUND('DB10 - publicado'!H183,1))</f>
        <v>0</v>
      </c>
      <c r="I183" s="16">
        <f>IF(AND('DB10 - corregido'!I183="no practice",'DB10 - publicado'!I183="no practice"),0,'DB10 - corregido'!I183-'DB10 - publicado'!I183)</f>
        <v>0</v>
      </c>
      <c r="J183" s="2">
        <f>IF(AND('DB10 - corregido'!J183="no practice",'DB10 - publicado'!J183="no practice"),0,'DB10 - corregido'!J183-'DB10 - publicado'!J183)</f>
        <v>0</v>
      </c>
      <c r="K183" s="2">
        <f>IF(AND('DB10 - corregido'!K183="no practice",'DB10 - publicado'!K183="no practice"),0,ROUND('DB10 - corregido'!K183,1)-ROUND('DB10 - publicado'!K183,1))</f>
        <v>0</v>
      </c>
      <c r="L183" s="16">
        <f>+'DB10 - corregido'!L183-'DB10 - publicado'!L183</f>
        <v>0</v>
      </c>
      <c r="M183" s="2">
        <f>+'DB10 - corregido'!M183-'DB10 - publicado'!M183</f>
        <v>0</v>
      </c>
      <c r="N183" s="2">
        <f>+'DB10 - corregido'!N183-'DB10 - publicado'!N183</f>
        <v>0</v>
      </c>
      <c r="O183" s="2">
        <f>+'DB10 - corregido'!O183-'DB10 - publicado'!O183</f>
        <v>0</v>
      </c>
      <c r="P183" s="2">
        <f>+'DB10 - corregido'!P183-'DB10 - publicado'!P183</f>
        <v>0</v>
      </c>
      <c r="Q183" s="16">
        <f>+'DB10 - corregido'!Q183-'DB10 - publicado'!Q183</f>
        <v>0</v>
      </c>
      <c r="R183" s="2">
        <f>+'DB10 - corregido'!R183-'DB10 - publicado'!R183</f>
        <v>0</v>
      </c>
      <c r="S183" s="2">
        <f>+'DB10 - corregido'!S183-'DB10 - publicado'!S183</f>
        <v>0</v>
      </c>
      <c r="T183" s="2">
        <f>+'DB10 - corregido'!T183-'DB10 - publicado'!T183</f>
        <v>0</v>
      </c>
      <c r="U183" s="16">
        <f>+'DB10 - corregido'!U183-'DB10 - publicado'!U183</f>
        <v>0</v>
      </c>
      <c r="V183" s="2">
        <f>+'DB10 - corregido'!V183-'DB10 - publicado'!V183</f>
        <v>0</v>
      </c>
      <c r="W183" s="2">
        <f>+ROUND('DB10 - corregido'!W183,1)-ROUND('DB10 - publicado'!W183,1)</f>
        <v>0</v>
      </c>
      <c r="X183" s="16">
        <f>+'DB10 - corregido'!X183-'DB10 - publicado'!X183</f>
        <v>0</v>
      </c>
      <c r="Y183" s="2">
        <f>+'DB10 - corregido'!Y183-'DB10 - publicado'!Y183</f>
        <v>0</v>
      </c>
      <c r="Z183" s="2">
        <f>+'DB10 - corregido'!Z183-'DB10 - publicado'!Z183</f>
        <v>0</v>
      </c>
      <c r="AA183" s="2">
        <f>+'DB10 - corregido'!AA183-'DB10 - publicado'!AA183</f>
        <v>0</v>
      </c>
      <c r="AB183" s="2">
        <f>+'DB10 - corregido'!AB183-'DB10 - publicado'!AB183</f>
        <v>0</v>
      </c>
      <c r="AC183" s="2">
        <f>+'DB10 - corregido'!AC183-'DB10 - publicado'!AC183</f>
        <v>0</v>
      </c>
      <c r="AD183" s="16">
        <f>+'DB10 - corregido'!AD183-'DB10 - publicado'!AD183</f>
        <v>0</v>
      </c>
      <c r="AE183" s="2">
        <f>+'DB10 - corregido'!AE183-'DB10 - publicado'!AE183</f>
        <v>0</v>
      </c>
      <c r="AF183" s="2">
        <f>+'DB10 - corregido'!AF183-'DB10 - publicado'!AF183</f>
        <v>0</v>
      </c>
      <c r="AG183" s="17">
        <f>IF(AND('DB10 - corregido'!AG183="no practice",'DB10 - publicado'!AG183="no practice"),0,'DB10 - corregido'!AG183-'DB10 - publicado'!AG183)</f>
        <v>0</v>
      </c>
      <c r="AH183" s="14">
        <f>IF(AND('DB10 - corregido'!AH183="no practice",'DB10 - publicado'!AH183="no practice"),0,'DB10 - corregido'!AH183-'DB10 - publicado'!AH183)</f>
        <v>0</v>
      </c>
      <c r="AI183" s="18">
        <f>+'DB10 - corregido'!AI183-'DB10 - publicado'!AI183</f>
        <v>0</v>
      </c>
      <c r="AK183" s="8">
        <v>0</v>
      </c>
    </row>
    <row r="184" spans="1:37" s="8" customFormat="1" ht="15">
      <c r="A184" s="61" t="s">
        <v>84</v>
      </c>
      <c r="B184" s="15">
        <f>+'DB10 - corregido'!B184-'DB10 - publicado'!B184</f>
        <v>0</v>
      </c>
      <c r="C184" s="15">
        <f>+'DB10 - corregido'!C184-'DB10 - publicado'!C184</f>
        <v>0</v>
      </c>
      <c r="D184" s="15">
        <f>+ROUND('DB10 - corregido'!D184,1)-ROUND('DB10 - publicado'!D184,1)</f>
        <v>0</v>
      </c>
      <c r="E184" s="15">
        <f>+ROUND('DB10 - corregido'!E184,1)-ROUND('DB10 - publicado'!E184,1)</f>
        <v>0</v>
      </c>
      <c r="F184" s="16">
        <f>IF(AND('DB10 - corregido'!F184="no practice",'DB10 - publicado'!F184="no practice"),0,'DB10 - corregido'!F184-'DB10 - publicado'!F184)</f>
        <v>0</v>
      </c>
      <c r="G184" s="2">
        <f>IF(AND('DB10 - corregido'!G184="no practice",'DB10 - publicado'!G184="no practice"),0,'DB10 - corregido'!G184-'DB10 - publicado'!G184)</f>
        <v>0</v>
      </c>
      <c r="H184" s="2">
        <f>IF(AND('DB10 - corregido'!H184="no practice",'DB10 - publicado'!H184="no practice"),0,ROUND('DB10 - corregido'!H184,1)-ROUND('DB10 - publicado'!H184,1))</f>
        <v>1881.1000000000001</v>
      </c>
      <c r="I184" s="16">
        <f>IF(AND('DB10 - corregido'!I184="no practice",'DB10 - publicado'!I184="no practice"),0,'DB10 - corregido'!I184-'DB10 - publicado'!I184)</f>
        <v>0</v>
      </c>
      <c r="J184" s="2">
        <f>IF(AND('DB10 - corregido'!J184="no practice",'DB10 - publicado'!J184="no practice"),0,'DB10 - corregido'!J184-'DB10 - publicado'!J184)</f>
        <v>0</v>
      </c>
      <c r="K184" s="2">
        <f>IF(AND('DB10 - corregido'!K184="no practice",'DB10 - publicado'!K184="no practice"),0,ROUND('DB10 - corregido'!K184,1)-ROUND('DB10 - publicado'!K184,1))</f>
        <v>0</v>
      </c>
      <c r="L184" s="16">
        <f>+'DB10 - corregido'!L184-'DB10 - publicado'!L184</f>
        <v>1</v>
      </c>
      <c r="M184" s="2">
        <f>+'DB10 - corregido'!M184-'DB10 - publicado'!M184</f>
        <v>0</v>
      </c>
      <c r="N184" s="2">
        <f>+'DB10 - corregido'!N184-'DB10 - publicado'!N184</f>
        <v>0</v>
      </c>
      <c r="O184" s="2">
        <f>+'DB10 - corregido'!O184-'DB10 - publicado'!O184</f>
        <v>0</v>
      </c>
      <c r="P184" s="2">
        <f>+'DB10 - corregido'!P184-'DB10 - publicado'!P184</f>
        <v>1</v>
      </c>
      <c r="Q184" s="16">
        <f>+'DB10 - corregido'!Q184-'DB10 - publicado'!Q184</f>
        <v>0</v>
      </c>
      <c r="R184" s="2">
        <f>+'DB10 - corregido'!R184-'DB10 - publicado'!R184</f>
        <v>0</v>
      </c>
      <c r="S184" s="2">
        <f>+'DB10 - corregido'!S184-'DB10 - publicado'!S184</f>
        <v>0</v>
      </c>
      <c r="T184" s="2">
        <f>+'DB10 - corregido'!T184-'DB10 - publicado'!T184</f>
        <v>0</v>
      </c>
      <c r="U184" s="16">
        <f>+'DB10 - corregido'!U184-'DB10 - publicado'!U184</f>
        <v>0</v>
      </c>
      <c r="V184" s="2">
        <f>+'DB10 - corregido'!V184-'DB10 - publicado'!V184</f>
        <v>0</v>
      </c>
      <c r="W184" s="2">
        <f>+ROUND('DB10 - corregido'!W184,1)-ROUND('DB10 - publicado'!W184,1)</f>
        <v>0</v>
      </c>
      <c r="X184" s="16">
        <f>+'DB10 - corregido'!X184-'DB10 - publicado'!X184</f>
        <v>0</v>
      </c>
      <c r="Y184" s="2">
        <f>+'DB10 - corregido'!Y184-'DB10 - publicado'!Y184</f>
        <v>0</v>
      </c>
      <c r="Z184" s="2">
        <f>+'DB10 - corregido'!Z184-'DB10 - publicado'!Z184</f>
        <v>0</v>
      </c>
      <c r="AA184" s="2">
        <f>+'DB10 - corregido'!AA184-'DB10 - publicado'!AA184</f>
        <v>0</v>
      </c>
      <c r="AB184" s="2">
        <f>+'DB10 - corregido'!AB184-'DB10 - publicado'!AB184</f>
        <v>0</v>
      </c>
      <c r="AC184" s="2">
        <f>+'DB10 - corregido'!AC184-'DB10 - publicado'!AC184</f>
        <v>0</v>
      </c>
      <c r="AD184" s="16">
        <f>+'DB10 - corregido'!AD184-'DB10 - publicado'!AD184</f>
        <v>0</v>
      </c>
      <c r="AE184" s="2">
        <f>+'DB10 - corregido'!AE184-'DB10 - publicado'!AE184</f>
        <v>0</v>
      </c>
      <c r="AF184" s="2">
        <f>+'DB10 - corregido'!AF184-'DB10 - publicado'!AF184</f>
        <v>0</v>
      </c>
      <c r="AG184" s="17">
        <f>IF(AND('DB10 - corregido'!AG184="no practice",'DB10 - publicado'!AG184="no practice"),0,'DB10 - corregido'!AG184-'DB10 - publicado'!AG184)</f>
        <v>0</v>
      </c>
      <c r="AH184" s="14">
        <f>IF(AND('DB10 - corregido'!AH184="no practice",'DB10 - publicado'!AH184="no practice"),0,'DB10 - corregido'!AH184-'DB10 - publicado'!AH184)</f>
        <v>0</v>
      </c>
      <c r="AI184" s="18">
        <f>+'DB10 - corregido'!AI184-'DB10 - publicado'!AI184</f>
        <v>0</v>
      </c>
      <c r="AK184" s="8">
        <v>0</v>
      </c>
    </row>
    <row r="185" spans="1:37" s="8" customFormat="1" ht="15">
      <c r="A185" s="61" t="s">
        <v>85</v>
      </c>
      <c r="B185" s="40">
        <f>+'DB10 - corregido'!B185-'DB10 - publicado'!B185</f>
        <v>-1</v>
      </c>
      <c r="C185" s="40">
        <f>+'DB10 - corregido'!C185-'DB10 - publicado'!C185</f>
        <v>1</v>
      </c>
      <c r="D185" s="41">
        <f>+ROUND('DB10 - corregido'!D185,1)-ROUND('DB10 - publicado'!D185,1)</f>
        <v>-145.7</v>
      </c>
      <c r="E185" s="40">
        <f>+ROUND('DB10 - corregido'!E185,1)-ROUND('DB10 - publicado'!E185,1)</f>
        <v>0</v>
      </c>
      <c r="F185" s="42">
        <f>IF(AND('DB10 - corregido'!F185="no practice",'DB10 - publicado'!F185="no practice"),0,'DB10 - corregido'!F185-'DB10 - publicado'!F185)</f>
        <v>-2</v>
      </c>
      <c r="G185" s="43">
        <f>IF(AND('DB10 - corregido'!G185="no practice",'DB10 - publicado'!G185="no practice"),0,'DB10 - corregido'!G185-'DB10 - publicado'!G185)</f>
        <v>-414</v>
      </c>
      <c r="H185" s="44">
        <f>IF(AND('DB10 - corregido'!H185="no practice",'DB10 - publicado'!H185="no practice"),0,ROUND('DB10 - corregido'!H185,1)-ROUND('DB10 - publicado'!H185,1))</f>
        <v>-10698</v>
      </c>
      <c r="I185" s="42">
        <f>IF(AND('DB10 - corregido'!I185="no practice",'DB10 - publicado'!I185="no practice"),0,'DB10 - corregido'!I185-'DB10 - publicado'!I185)</f>
        <v>0</v>
      </c>
      <c r="J185" s="43">
        <f>IF(AND('DB10 - corregido'!J185="no practice",'DB10 - publicado'!J185="no practice"),0,'DB10 - corregido'!J185-'DB10 - publicado'!J185)</f>
        <v>0</v>
      </c>
      <c r="K185" s="43">
        <f>IF(AND('DB10 - corregido'!K185="no practice",'DB10 - publicado'!K185="no practice"),0,ROUND('DB10 - corregido'!K185,1)-ROUND('DB10 - publicado'!K185,1))</f>
        <v>0</v>
      </c>
      <c r="L185" s="42">
        <f>+'DB10 - corregido'!L185-'DB10 - publicado'!L185</f>
        <v>0</v>
      </c>
      <c r="M185" s="43">
        <f>+'DB10 - corregido'!M185-'DB10 - publicado'!M185</f>
        <v>0</v>
      </c>
      <c r="N185" s="43">
        <f>+'DB10 - corregido'!N185-'DB10 - publicado'!N185</f>
        <v>0</v>
      </c>
      <c r="O185" s="43">
        <f>+'DB10 - corregido'!O185-'DB10 - publicado'!O185</f>
        <v>-1</v>
      </c>
      <c r="P185" s="43">
        <f>+'DB10 - corregido'!P185-'DB10 - publicado'!P185</f>
        <v>-1</v>
      </c>
      <c r="Q185" s="42">
        <f>+'DB10 - corregido'!Q185-'DB10 - publicado'!Q185</f>
        <v>0</v>
      </c>
      <c r="R185" s="43">
        <f>+'DB10 - corregido'!R185-'DB10 - publicado'!R185</f>
        <v>0</v>
      </c>
      <c r="S185" s="43">
        <f>+'DB10 - corregido'!S185-'DB10 - publicado'!S185</f>
        <v>0</v>
      </c>
      <c r="T185" s="43">
        <f>+'DB10 - corregido'!T185-'DB10 - publicado'!T185</f>
        <v>0</v>
      </c>
      <c r="U185" s="42">
        <f>+'DB10 - corregido'!U185-'DB10 - publicado'!U185</f>
        <v>0</v>
      </c>
      <c r="V185" s="43">
        <f>+'DB10 - corregido'!V185-'DB10 - publicado'!V185</f>
        <v>0</v>
      </c>
      <c r="W185" s="43">
        <f>+ROUND('DB10 - corregido'!W185,1)-ROUND('DB10 - publicado'!W185,1)</f>
        <v>0</v>
      </c>
      <c r="X185" s="42">
        <f>+'DB10 - corregido'!X185-'DB10 - publicado'!X185</f>
        <v>0</v>
      </c>
      <c r="Y185" s="43">
        <f>+'DB10 - corregido'!Y185-'DB10 - publicado'!Y185</f>
        <v>0</v>
      </c>
      <c r="Z185" s="43">
        <f>+'DB10 - corregido'!Z185-'DB10 - publicado'!Z185</f>
        <v>0</v>
      </c>
      <c r="AA185" s="43">
        <f>+'DB10 - corregido'!AA185-'DB10 - publicado'!AA185</f>
        <v>0</v>
      </c>
      <c r="AB185" s="43">
        <f>+'DB10 - corregido'!AB185-'DB10 - publicado'!AB185</f>
        <v>0</v>
      </c>
      <c r="AC185" s="43">
        <f>+'DB10 - corregido'!AC185-'DB10 - publicado'!AC185</f>
        <v>0</v>
      </c>
      <c r="AD185" s="42">
        <f>+'DB10 - corregido'!AD185-'DB10 - publicado'!AD185</f>
        <v>0</v>
      </c>
      <c r="AE185" s="43">
        <f>+'DB10 - corregido'!AE185-'DB10 - publicado'!AE185</f>
        <v>0</v>
      </c>
      <c r="AF185" s="43">
        <f>+'DB10 - corregido'!AF185-'DB10 - publicado'!AF185</f>
        <v>0</v>
      </c>
      <c r="AG185" s="45">
        <f>IF(AND('DB10 - corregido'!AG185="no practice",'DB10 - publicado'!AG185="no practice"),0,'DB10 - corregido'!AG185-'DB10 - publicado'!AG185)</f>
        <v>0</v>
      </c>
      <c r="AH185" s="46">
        <f>IF(AND('DB10 - corregido'!AH185="no practice",'DB10 - publicado'!AH185="no practice"),0,'DB10 - corregido'!AH185-'DB10 - publicado'!AH185)</f>
        <v>0</v>
      </c>
      <c r="AI185" s="47">
        <f>+'DB10 - corregido'!AI185-'DB10 - publicado'!AI185</f>
        <v>0</v>
      </c>
      <c r="AK185" s="8">
        <v>1</v>
      </c>
    </row>
    <row r="188" spans="1:2" ht="15">
      <c r="A188" s="59"/>
      <c r="B188" s="60" t="s">
        <v>200</v>
      </c>
    </row>
    <row r="190" spans="1:35" s="21" customFormat="1" ht="11.25">
      <c r="A190" s="60" t="s">
        <v>188</v>
      </c>
      <c r="B190" s="21">
        <f>+COUNTIF(B3:B185,"&lt;&gt;0")</f>
        <v>17</v>
      </c>
      <c r="C190" s="21">
        <f>+COUNTIF(C3:C185,"&lt;&gt;0")</f>
        <v>22</v>
      </c>
      <c r="D190" s="21">
        <f>+COUNTIF(D3:D185,"&lt;&gt;0")-_xlfn.COUNTIFS($AK$3:$AK$185,"=1",D3:D185,"&lt;&gt;0")</f>
        <v>15</v>
      </c>
      <c r="E190" s="21">
        <f>+COUNTIF(E3:E185,"&lt;&gt;0")-_xlfn.COUNTIFS($AK$3:$AK$185,"=1",E3:E185,"&lt;&gt;0")</f>
        <v>2</v>
      </c>
      <c r="F190" s="21">
        <f aca="true" t="shared" si="0" ref="F190:AI190">+COUNTIF(F3:F185,"&lt;&gt;0")</f>
        <v>21</v>
      </c>
      <c r="G190" s="21">
        <f t="shared" si="0"/>
        <v>19</v>
      </c>
      <c r="H190" s="21">
        <f>+COUNTIF(H3:H185,"&lt;&gt;0")-_xlfn.COUNTIFS($AK$3:$AK$185,"=1",H3:H185,"&lt;&gt;0")</f>
        <v>26</v>
      </c>
      <c r="I190" s="21">
        <f t="shared" si="0"/>
        <v>10</v>
      </c>
      <c r="J190" s="21">
        <f t="shared" si="0"/>
        <v>10</v>
      </c>
      <c r="K190" s="21">
        <f>+COUNTIF(K3:K185,"&lt;&gt;0")-_xlfn.COUNTIFS($AK$3:$AK$185,"=1",K3:K185,"&lt;&gt;0")</f>
        <v>10</v>
      </c>
      <c r="L190" s="21">
        <f t="shared" si="0"/>
        <v>6</v>
      </c>
      <c r="M190" s="21">
        <f t="shared" si="0"/>
        <v>0</v>
      </c>
      <c r="N190" s="21">
        <f t="shared" si="0"/>
        <v>0</v>
      </c>
      <c r="O190" s="21">
        <f t="shared" si="0"/>
        <v>14</v>
      </c>
      <c r="P190" s="21">
        <f t="shared" si="0"/>
        <v>19</v>
      </c>
      <c r="Q190" s="21">
        <f t="shared" si="0"/>
        <v>2</v>
      </c>
      <c r="R190" s="21">
        <f t="shared" si="0"/>
        <v>4</v>
      </c>
      <c r="S190" s="21">
        <f t="shared" si="0"/>
        <v>3</v>
      </c>
      <c r="T190" s="21">
        <f t="shared" si="0"/>
        <v>4</v>
      </c>
      <c r="U190" s="21">
        <f t="shared" si="0"/>
        <v>13</v>
      </c>
      <c r="V190" s="21">
        <f t="shared" si="0"/>
        <v>13</v>
      </c>
      <c r="W190" s="21">
        <f t="shared" si="0"/>
        <v>16</v>
      </c>
      <c r="X190" s="21">
        <f t="shared" si="0"/>
        <v>13</v>
      </c>
      <c r="Y190" s="21">
        <f t="shared" si="0"/>
        <v>8</v>
      </c>
      <c r="Z190" s="21">
        <f t="shared" si="0"/>
        <v>12</v>
      </c>
      <c r="AA190" s="21">
        <f t="shared" si="0"/>
        <v>13</v>
      </c>
      <c r="AB190" s="21">
        <f t="shared" si="0"/>
        <v>6</v>
      </c>
      <c r="AC190" s="21">
        <f t="shared" si="0"/>
        <v>10</v>
      </c>
      <c r="AD190" s="21">
        <f t="shared" si="0"/>
        <v>14</v>
      </c>
      <c r="AE190" s="21">
        <f t="shared" si="0"/>
        <v>1</v>
      </c>
      <c r="AF190" s="21">
        <f t="shared" si="0"/>
        <v>8</v>
      </c>
      <c r="AG190" s="21">
        <f t="shared" si="0"/>
        <v>2</v>
      </c>
      <c r="AH190" s="21">
        <f t="shared" si="0"/>
        <v>2</v>
      </c>
      <c r="AI190" s="21">
        <f t="shared" si="0"/>
        <v>3</v>
      </c>
    </row>
    <row r="192" spans="1:4" ht="56.25">
      <c r="A192" s="58" t="s">
        <v>189</v>
      </c>
      <c r="B192" s="63" t="s">
        <v>201</v>
      </c>
      <c r="C192" s="63" t="s">
        <v>202</v>
      </c>
      <c r="D192" s="64" t="s">
        <v>203</v>
      </c>
    </row>
    <row r="193" spans="1:4" ht="15">
      <c r="A193" s="55" t="s">
        <v>190</v>
      </c>
      <c r="B193" s="22">
        <f>+SUM(B190:E190)</f>
        <v>56</v>
      </c>
      <c r="C193" s="3">
        <f>183*4</f>
        <v>732</v>
      </c>
      <c r="D193" s="6">
        <f aca="true" t="shared" si="1" ref="D193:D202">+B193/C193</f>
        <v>0.07650273224043716</v>
      </c>
    </row>
    <row r="194" spans="1:4" ht="15">
      <c r="A194" s="56" t="s">
        <v>191</v>
      </c>
      <c r="B194" s="23">
        <f>+SUM(F190:H190)</f>
        <v>66</v>
      </c>
      <c r="C194" s="4">
        <f>183*3</f>
        <v>549</v>
      </c>
      <c r="D194" s="7">
        <f t="shared" si="1"/>
        <v>0.12021857923497267</v>
      </c>
    </row>
    <row r="195" spans="1:4" ht="15">
      <c r="A195" s="56" t="s">
        <v>192</v>
      </c>
      <c r="B195" s="23">
        <f>+SUM(I190:K190)</f>
        <v>30</v>
      </c>
      <c r="C195" s="4">
        <f>3*183</f>
        <v>549</v>
      </c>
      <c r="D195" s="7">
        <f t="shared" si="1"/>
        <v>0.0546448087431694</v>
      </c>
    </row>
    <row r="196" spans="1:4" ht="15">
      <c r="A196" s="56" t="s">
        <v>193</v>
      </c>
      <c r="B196" s="23">
        <f>+L190</f>
        <v>6</v>
      </c>
      <c r="C196" s="4">
        <v>183</v>
      </c>
      <c r="D196" s="7">
        <f t="shared" si="1"/>
        <v>0.03278688524590164</v>
      </c>
    </row>
    <row r="197" spans="1:4" ht="15">
      <c r="A197" s="56" t="s">
        <v>194</v>
      </c>
      <c r="B197" s="23">
        <f>+O190</f>
        <v>14</v>
      </c>
      <c r="C197" s="4">
        <v>183</v>
      </c>
      <c r="D197" s="7">
        <f t="shared" si="1"/>
        <v>0.07650273224043716</v>
      </c>
    </row>
    <row r="198" spans="1:4" ht="15">
      <c r="A198" s="56" t="s">
        <v>195</v>
      </c>
      <c r="B198" s="23">
        <f>+SUM(Q190:S190)</f>
        <v>9</v>
      </c>
      <c r="C198" s="4">
        <f>3*183</f>
        <v>549</v>
      </c>
      <c r="D198" s="7">
        <f t="shared" si="1"/>
        <v>0.01639344262295082</v>
      </c>
    </row>
    <row r="199" spans="1:4" ht="15">
      <c r="A199" s="56" t="s">
        <v>196</v>
      </c>
      <c r="B199" s="23">
        <f>+SUM(U190:W190)</f>
        <v>42</v>
      </c>
      <c r="C199" s="4">
        <f>3*183</f>
        <v>549</v>
      </c>
      <c r="D199" s="7">
        <f t="shared" si="1"/>
        <v>0.07650273224043716</v>
      </c>
    </row>
    <row r="200" spans="1:4" ht="15">
      <c r="A200" s="56" t="s">
        <v>197</v>
      </c>
      <c r="B200" s="23">
        <f>+SUM(X190:AC190)</f>
        <v>62</v>
      </c>
      <c r="C200" s="4">
        <f>6*183</f>
        <v>1098</v>
      </c>
      <c r="D200" s="7">
        <f t="shared" si="1"/>
        <v>0.056466302367941715</v>
      </c>
    </row>
    <row r="201" spans="1:4" ht="15">
      <c r="A201" s="62" t="s">
        <v>198</v>
      </c>
      <c r="B201" s="23">
        <f>+SUM(AD190:AF190)</f>
        <v>23</v>
      </c>
      <c r="C201" s="4">
        <f>3*183</f>
        <v>549</v>
      </c>
      <c r="D201" s="7">
        <f t="shared" si="1"/>
        <v>0.04189435336976321</v>
      </c>
    </row>
    <row r="202" spans="1:4" ht="15">
      <c r="A202" s="56" t="s">
        <v>199</v>
      </c>
      <c r="B202" s="23">
        <f>+SUM(AI190)</f>
        <v>3</v>
      </c>
      <c r="C202" s="4">
        <f>183</f>
        <v>183</v>
      </c>
      <c r="D202" s="7">
        <f t="shared" si="1"/>
        <v>0.01639344262295082</v>
      </c>
    </row>
    <row r="203" spans="1:4" ht="15">
      <c r="A203" s="57" t="s">
        <v>86</v>
      </c>
      <c r="B203" s="5">
        <f>+SUM(B193:B202)</f>
        <v>311</v>
      </c>
      <c r="C203" s="5">
        <f>+SUM(C193:C202)</f>
        <v>5124</v>
      </c>
      <c r="D203" s="10">
        <f>+AVERAGE(D193:D202)</f>
        <v>0.05683060109289617</v>
      </c>
    </row>
    <row r="204" ht="15">
      <c r="E204" s="9"/>
    </row>
  </sheetData>
  <sheetProtection/>
  <mergeCells count="9">
    <mergeCell ref="X1:AC1"/>
    <mergeCell ref="AD1:AF1"/>
    <mergeCell ref="AG1:AI1"/>
    <mergeCell ref="L1:P1"/>
    <mergeCell ref="B1:E1"/>
    <mergeCell ref="F1:H1"/>
    <mergeCell ref="I1:K1"/>
    <mergeCell ref="Q1:T1"/>
    <mergeCell ref="U1:W1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85"/>
  <sheetViews>
    <sheetView zoomScalePageLayoutView="0" workbookViewId="0" topLeftCell="A1">
      <pane xSplit="1" ySplit="2" topLeftCell="T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2:AI2"/>
    </sheetView>
  </sheetViews>
  <sheetFormatPr defaultColWidth="9.140625" defaultRowHeight="15"/>
  <cols>
    <col min="1" max="1" width="18.57421875" style="0" customWidth="1"/>
  </cols>
  <sheetData>
    <row r="1" spans="1:35" ht="15">
      <c r="A1" s="1"/>
      <c r="B1" s="49" t="s">
        <v>190</v>
      </c>
      <c r="C1" s="49"/>
      <c r="D1" s="49"/>
      <c r="E1" s="50"/>
      <c r="F1" s="48" t="s">
        <v>191</v>
      </c>
      <c r="G1" s="49"/>
      <c r="H1" s="50"/>
      <c r="I1" s="48" t="s">
        <v>192</v>
      </c>
      <c r="J1" s="49"/>
      <c r="K1" s="50"/>
      <c r="L1" s="48" t="s">
        <v>204</v>
      </c>
      <c r="M1" s="49"/>
      <c r="N1" s="49"/>
      <c r="O1" s="49"/>
      <c r="P1" s="50"/>
      <c r="Q1" s="48" t="s">
        <v>195</v>
      </c>
      <c r="R1" s="49"/>
      <c r="S1" s="49"/>
      <c r="T1" s="50"/>
      <c r="U1" s="48" t="s">
        <v>196</v>
      </c>
      <c r="V1" s="49"/>
      <c r="W1" s="50"/>
      <c r="X1" s="48" t="s">
        <v>197</v>
      </c>
      <c r="Y1" s="49"/>
      <c r="Z1" s="49"/>
      <c r="AA1" s="49"/>
      <c r="AB1" s="49"/>
      <c r="AC1" s="50"/>
      <c r="AD1" s="53" t="s">
        <v>198</v>
      </c>
      <c r="AE1" s="52"/>
      <c r="AF1" s="51"/>
      <c r="AG1" s="48" t="s">
        <v>199</v>
      </c>
      <c r="AH1" s="49"/>
      <c r="AI1" s="50"/>
    </row>
    <row r="2" spans="1:35" ht="68.25">
      <c r="A2" s="78" t="s">
        <v>88</v>
      </c>
      <c r="B2" s="73" t="s">
        <v>205</v>
      </c>
      <c r="C2" s="74" t="s">
        <v>206</v>
      </c>
      <c r="D2" s="75" t="s">
        <v>207</v>
      </c>
      <c r="E2" s="76" t="s">
        <v>208</v>
      </c>
      <c r="F2" s="66" t="s">
        <v>205</v>
      </c>
      <c r="G2" s="65" t="s">
        <v>206</v>
      </c>
      <c r="H2" s="75" t="s">
        <v>209</v>
      </c>
      <c r="I2" s="66" t="s">
        <v>205</v>
      </c>
      <c r="J2" s="65" t="s">
        <v>206</v>
      </c>
      <c r="K2" s="77" t="s">
        <v>210</v>
      </c>
      <c r="L2" s="66" t="s">
        <v>211</v>
      </c>
      <c r="M2" s="65" t="s">
        <v>212</v>
      </c>
      <c r="N2" s="65" t="s">
        <v>213</v>
      </c>
      <c r="O2" s="65" t="s">
        <v>214</v>
      </c>
      <c r="P2" s="65" t="s">
        <v>215</v>
      </c>
      <c r="Q2" s="67" t="s">
        <v>216</v>
      </c>
      <c r="R2" s="68" t="s">
        <v>217</v>
      </c>
      <c r="S2" s="68" t="s">
        <v>218</v>
      </c>
      <c r="T2" s="68" t="s">
        <v>219</v>
      </c>
      <c r="U2" s="67" t="s">
        <v>220</v>
      </c>
      <c r="V2" s="69" t="s">
        <v>221</v>
      </c>
      <c r="W2" s="71" t="s">
        <v>222</v>
      </c>
      <c r="X2" s="67" t="s">
        <v>223</v>
      </c>
      <c r="Y2" s="68" t="s">
        <v>224</v>
      </c>
      <c r="Z2" s="68" t="s">
        <v>225</v>
      </c>
      <c r="AA2" s="68" t="s">
        <v>226</v>
      </c>
      <c r="AB2" s="68" t="s">
        <v>227</v>
      </c>
      <c r="AC2" s="68" t="s">
        <v>228</v>
      </c>
      <c r="AD2" s="67" t="s">
        <v>205</v>
      </c>
      <c r="AE2" s="68" t="s">
        <v>206</v>
      </c>
      <c r="AF2" s="72" t="s">
        <v>229</v>
      </c>
      <c r="AG2" s="67" t="s">
        <v>230</v>
      </c>
      <c r="AH2" s="68" t="s">
        <v>231</v>
      </c>
      <c r="AI2" s="70" t="s">
        <v>232</v>
      </c>
    </row>
    <row r="3" spans="1:35" ht="15">
      <c r="A3" s="82" t="s">
        <v>89</v>
      </c>
      <c r="B3" s="26">
        <v>4</v>
      </c>
      <c r="C3" s="26">
        <v>7</v>
      </c>
      <c r="D3" s="26">
        <v>30.20501034294723</v>
      </c>
      <c r="E3" s="27">
        <v>0</v>
      </c>
      <c r="F3" s="24">
        <v>13</v>
      </c>
      <c r="G3" s="24">
        <v>340</v>
      </c>
      <c r="H3" s="25">
        <v>12877.647194148878</v>
      </c>
      <c r="I3" s="24">
        <v>9</v>
      </c>
      <c r="J3" s="24">
        <v>250</v>
      </c>
      <c r="K3" s="28">
        <v>4</v>
      </c>
      <c r="L3" s="24">
        <v>0</v>
      </c>
      <c r="M3" s="24">
        <v>0</v>
      </c>
      <c r="N3" s="24">
        <v>0</v>
      </c>
      <c r="O3" s="24">
        <v>6</v>
      </c>
      <c r="P3" s="25">
        <v>6</v>
      </c>
      <c r="Q3" s="24">
        <v>1</v>
      </c>
      <c r="R3" s="24">
        <v>1</v>
      </c>
      <c r="S3" s="24">
        <v>1</v>
      </c>
      <c r="T3" s="29">
        <v>1</v>
      </c>
      <c r="U3" s="24">
        <v>8</v>
      </c>
      <c r="V3" s="24">
        <v>275</v>
      </c>
      <c r="W3" s="25">
        <v>36.43362129023018</v>
      </c>
      <c r="X3" s="24">
        <v>12</v>
      </c>
      <c r="Y3" s="24">
        <v>74</v>
      </c>
      <c r="Z3" s="24">
        <v>3350</v>
      </c>
      <c r="AA3" s="24">
        <v>11</v>
      </c>
      <c r="AB3" s="24">
        <v>77</v>
      </c>
      <c r="AC3" s="25">
        <v>3000</v>
      </c>
      <c r="AD3" s="24">
        <v>47</v>
      </c>
      <c r="AE3" s="24">
        <v>1642</v>
      </c>
      <c r="AF3" s="25">
        <v>25</v>
      </c>
      <c r="AG3" s="30" t="s">
        <v>0</v>
      </c>
      <c r="AH3" s="30" t="s">
        <v>0</v>
      </c>
      <c r="AI3" s="29">
        <v>0</v>
      </c>
    </row>
    <row r="4" spans="1:35" ht="15">
      <c r="A4" s="82" t="s">
        <v>1</v>
      </c>
      <c r="B4" s="26">
        <v>5</v>
      </c>
      <c r="C4" s="26">
        <v>5</v>
      </c>
      <c r="D4" s="26">
        <v>17.026404380892277</v>
      </c>
      <c r="E4" s="27">
        <v>0.028663980439212592</v>
      </c>
      <c r="F4" s="24">
        <v>24</v>
      </c>
      <c r="G4" s="24">
        <v>331</v>
      </c>
      <c r="H4" s="25">
        <v>386.0722861377104</v>
      </c>
      <c r="I4" s="24">
        <v>6</v>
      </c>
      <c r="J4" s="24">
        <v>42</v>
      </c>
      <c r="K4" s="28">
        <v>3.4056838749236187</v>
      </c>
      <c r="L4" s="24">
        <v>4</v>
      </c>
      <c r="M4" s="24">
        <v>0</v>
      </c>
      <c r="N4" s="24">
        <v>9.9</v>
      </c>
      <c r="O4" s="24">
        <v>9</v>
      </c>
      <c r="P4" s="25">
        <v>13</v>
      </c>
      <c r="Q4" s="24">
        <v>8</v>
      </c>
      <c r="R4" s="24">
        <v>9</v>
      </c>
      <c r="S4" s="24">
        <v>5</v>
      </c>
      <c r="T4" s="29">
        <v>7.333333333333333</v>
      </c>
      <c r="U4" s="24">
        <v>44</v>
      </c>
      <c r="V4" s="24">
        <v>368</v>
      </c>
      <c r="W4" s="25">
        <v>44.590037949784005</v>
      </c>
      <c r="X4" s="24">
        <v>7</v>
      </c>
      <c r="Y4" s="24">
        <v>19</v>
      </c>
      <c r="Z4" s="24">
        <v>725</v>
      </c>
      <c r="AA4" s="24">
        <v>9</v>
      </c>
      <c r="AB4" s="24">
        <v>18</v>
      </c>
      <c r="AC4" s="25">
        <v>710</v>
      </c>
      <c r="AD4" s="24">
        <v>39</v>
      </c>
      <c r="AE4" s="24">
        <v>390</v>
      </c>
      <c r="AF4" s="25">
        <v>38.7</v>
      </c>
      <c r="AG4" s="30" t="s">
        <v>0</v>
      </c>
      <c r="AH4" s="30" t="s">
        <v>0</v>
      </c>
      <c r="AI4" s="29">
        <v>0</v>
      </c>
    </row>
    <row r="5" spans="1:35" ht="15">
      <c r="A5" s="82" t="s">
        <v>90</v>
      </c>
      <c r="B5" s="26">
        <v>14</v>
      </c>
      <c r="C5" s="26">
        <v>24</v>
      </c>
      <c r="D5" s="26">
        <v>12.1320679002551</v>
      </c>
      <c r="E5" s="27">
        <v>30.95515581707943</v>
      </c>
      <c r="F5" s="24">
        <v>22</v>
      </c>
      <c r="G5" s="24">
        <v>240</v>
      </c>
      <c r="H5" s="25">
        <v>39.62259944586167</v>
      </c>
      <c r="I5" s="24">
        <v>11</v>
      </c>
      <c r="J5" s="24">
        <v>47</v>
      </c>
      <c r="K5" s="28">
        <v>7.094351314930457</v>
      </c>
      <c r="L5" s="24">
        <v>2</v>
      </c>
      <c r="M5" s="24">
        <v>0</v>
      </c>
      <c r="N5" s="24">
        <v>0.2</v>
      </c>
      <c r="O5" s="24">
        <v>3</v>
      </c>
      <c r="P5" s="25">
        <v>5</v>
      </c>
      <c r="Q5" s="24">
        <v>6</v>
      </c>
      <c r="R5" s="24">
        <v>6</v>
      </c>
      <c r="S5" s="24">
        <v>4</v>
      </c>
      <c r="T5" s="29">
        <v>5.333333333333333</v>
      </c>
      <c r="U5" s="24">
        <v>34</v>
      </c>
      <c r="V5" s="24">
        <v>451</v>
      </c>
      <c r="W5" s="25">
        <v>72.02287269353722</v>
      </c>
      <c r="X5" s="24">
        <v>8</v>
      </c>
      <c r="Y5" s="24">
        <v>17</v>
      </c>
      <c r="Z5" s="24">
        <v>1248</v>
      </c>
      <c r="AA5" s="24">
        <v>9</v>
      </c>
      <c r="AB5" s="24">
        <v>23</v>
      </c>
      <c r="AC5" s="25">
        <v>1428</v>
      </c>
      <c r="AD5" s="24">
        <v>46</v>
      </c>
      <c r="AE5" s="24">
        <v>630</v>
      </c>
      <c r="AF5" s="25">
        <v>21.9</v>
      </c>
      <c r="AG5" s="30">
        <v>2.5</v>
      </c>
      <c r="AH5" s="30">
        <v>7.000000000000001</v>
      </c>
      <c r="AI5" s="29">
        <v>41.66122055623585</v>
      </c>
    </row>
    <row r="6" spans="1:35" ht="15">
      <c r="A6" s="82" t="s">
        <v>2</v>
      </c>
      <c r="B6" s="26">
        <v>8</v>
      </c>
      <c r="C6" s="26">
        <v>68</v>
      </c>
      <c r="D6" s="26">
        <v>151.12833912601604</v>
      </c>
      <c r="E6" s="27">
        <v>29.012805350385374</v>
      </c>
      <c r="F6" s="24">
        <v>12</v>
      </c>
      <c r="G6" s="24">
        <v>328</v>
      </c>
      <c r="H6" s="25">
        <v>597.6870754096292</v>
      </c>
      <c r="I6" s="24">
        <v>7</v>
      </c>
      <c r="J6" s="24">
        <v>184</v>
      </c>
      <c r="K6" s="28">
        <v>11.410251899000704</v>
      </c>
      <c r="L6" s="24">
        <v>3</v>
      </c>
      <c r="M6" s="24">
        <v>0</v>
      </c>
      <c r="N6" s="24">
        <v>2.5</v>
      </c>
      <c r="O6" s="24">
        <v>4</v>
      </c>
      <c r="P6" s="25">
        <v>7</v>
      </c>
      <c r="Q6" s="24">
        <v>5</v>
      </c>
      <c r="R6" s="24">
        <v>6</v>
      </c>
      <c r="S6" s="24">
        <v>6</v>
      </c>
      <c r="T6" s="29">
        <v>5.666666666666667</v>
      </c>
      <c r="U6" s="24">
        <v>31</v>
      </c>
      <c r="V6" s="24">
        <v>272</v>
      </c>
      <c r="W6" s="25">
        <v>53.16365918289069</v>
      </c>
      <c r="X6" s="24">
        <v>11</v>
      </c>
      <c r="Y6" s="24">
        <v>65</v>
      </c>
      <c r="Z6" s="24">
        <v>1850</v>
      </c>
      <c r="AA6" s="24">
        <v>8</v>
      </c>
      <c r="AB6" s="24">
        <v>59</v>
      </c>
      <c r="AC6" s="25">
        <v>2840</v>
      </c>
      <c r="AD6" s="24">
        <v>46</v>
      </c>
      <c r="AE6" s="24">
        <v>1011</v>
      </c>
      <c r="AF6" s="25">
        <v>44.4</v>
      </c>
      <c r="AG6" s="30">
        <v>6.166666666666667</v>
      </c>
      <c r="AH6" s="30">
        <v>22</v>
      </c>
      <c r="AI6" s="29">
        <v>9.968525417071506</v>
      </c>
    </row>
    <row r="7" spans="1:35" ht="15">
      <c r="A7" s="82" t="s">
        <v>91</v>
      </c>
      <c r="B7" s="26">
        <v>8</v>
      </c>
      <c r="C7" s="26">
        <v>21</v>
      </c>
      <c r="D7" s="26">
        <v>9.585079701167041</v>
      </c>
      <c r="E7" s="27">
        <v>0</v>
      </c>
      <c r="F7" s="24">
        <v>13</v>
      </c>
      <c r="G7" s="24">
        <v>156</v>
      </c>
      <c r="H7" s="25">
        <v>21.336521471856596</v>
      </c>
      <c r="I7" s="24">
        <v>6</v>
      </c>
      <c r="J7" s="24">
        <v>26</v>
      </c>
      <c r="K7" s="28">
        <v>10.807258778672377</v>
      </c>
      <c r="L7" s="24">
        <v>0</v>
      </c>
      <c r="M7" s="24">
        <v>0</v>
      </c>
      <c r="N7" s="24">
        <v>0</v>
      </c>
      <c r="O7" s="24">
        <v>7</v>
      </c>
      <c r="P7" s="25">
        <v>7</v>
      </c>
      <c r="Q7" s="24">
        <v>4</v>
      </c>
      <c r="R7" s="24">
        <v>8</v>
      </c>
      <c r="S7" s="24">
        <v>7</v>
      </c>
      <c r="T7" s="29">
        <v>6.333333333333333</v>
      </c>
      <c r="U7" s="24">
        <v>56</v>
      </c>
      <c r="V7" s="24">
        <v>207</v>
      </c>
      <c r="W7" s="25">
        <v>41.53298396737093</v>
      </c>
      <c r="X7" s="24">
        <v>5</v>
      </c>
      <c r="Y7" s="24">
        <v>15</v>
      </c>
      <c r="Z7" s="24">
        <v>1133</v>
      </c>
      <c r="AA7" s="24">
        <v>5</v>
      </c>
      <c r="AB7" s="24">
        <v>15</v>
      </c>
      <c r="AC7" s="25">
        <v>1633</v>
      </c>
      <c r="AD7" s="24">
        <v>45</v>
      </c>
      <c r="AE7" s="24">
        <v>351</v>
      </c>
      <c r="AF7" s="25">
        <v>22.7</v>
      </c>
      <c r="AG7" s="30">
        <v>3</v>
      </c>
      <c r="AH7" s="30">
        <v>7.000000000000001</v>
      </c>
      <c r="AI7" s="29">
        <v>35.496405879607764</v>
      </c>
    </row>
    <row r="8" spans="1:35" ht="15">
      <c r="A8" s="82" t="s">
        <v>3</v>
      </c>
      <c r="B8" s="26">
        <v>14</v>
      </c>
      <c r="C8" s="26">
        <v>26</v>
      </c>
      <c r="D8" s="26">
        <v>10.980631391694827</v>
      </c>
      <c r="E8" s="27">
        <v>2.9445005340809893</v>
      </c>
      <c r="F8" s="24">
        <v>28</v>
      </c>
      <c r="G8" s="24">
        <v>338</v>
      </c>
      <c r="H8" s="25">
        <v>145.07130123340124</v>
      </c>
      <c r="I8" s="24">
        <v>6</v>
      </c>
      <c r="J8" s="24">
        <v>52</v>
      </c>
      <c r="K8" s="28">
        <v>6.988631847007143</v>
      </c>
      <c r="L8" s="24">
        <v>6</v>
      </c>
      <c r="M8" s="24">
        <v>100</v>
      </c>
      <c r="N8" s="24">
        <v>34.3</v>
      </c>
      <c r="O8" s="24">
        <v>4</v>
      </c>
      <c r="P8" s="25">
        <v>10</v>
      </c>
      <c r="Q8" s="24">
        <v>6</v>
      </c>
      <c r="R8" s="24">
        <v>2</v>
      </c>
      <c r="S8" s="24">
        <v>6</v>
      </c>
      <c r="T8" s="29">
        <v>4.666666666666667</v>
      </c>
      <c r="U8" s="24">
        <v>9</v>
      </c>
      <c r="V8" s="24">
        <v>453</v>
      </c>
      <c r="W8" s="25">
        <v>108.050137224504</v>
      </c>
      <c r="X8" s="24">
        <v>9</v>
      </c>
      <c r="Y8" s="24">
        <v>13</v>
      </c>
      <c r="Z8" s="24">
        <v>1480</v>
      </c>
      <c r="AA8" s="24">
        <v>7</v>
      </c>
      <c r="AB8" s="24">
        <v>16</v>
      </c>
      <c r="AC8" s="25">
        <v>1810</v>
      </c>
      <c r="AD8" s="24">
        <v>36</v>
      </c>
      <c r="AE8" s="24">
        <v>590</v>
      </c>
      <c r="AF8" s="25">
        <v>16.5</v>
      </c>
      <c r="AG8" s="30">
        <v>2.75</v>
      </c>
      <c r="AH8" s="30">
        <v>12</v>
      </c>
      <c r="AI8" s="29">
        <v>29.776725013813323</v>
      </c>
    </row>
    <row r="9" spans="1:35" ht="15">
      <c r="A9" s="82" t="s">
        <v>4</v>
      </c>
      <c r="B9" s="26">
        <v>6</v>
      </c>
      <c r="C9" s="26">
        <v>15</v>
      </c>
      <c r="D9" s="26">
        <v>2.638439471978617</v>
      </c>
      <c r="E9" s="27">
        <v>0</v>
      </c>
      <c r="F9" s="24">
        <v>20</v>
      </c>
      <c r="G9" s="24">
        <v>137</v>
      </c>
      <c r="H9" s="25">
        <v>104.88300234183504</v>
      </c>
      <c r="I9" s="24">
        <v>3</v>
      </c>
      <c r="J9" s="24">
        <v>4</v>
      </c>
      <c r="K9" s="28">
        <v>0.2520831641385818</v>
      </c>
      <c r="L9" s="24">
        <v>5</v>
      </c>
      <c r="M9" s="24">
        <v>34.5</v>
      </c>
      <c r="N9" s="24">
        <v>4.4</v>
      </c>
      <c r="O9" s="24">
        <v>6</v>
      </c>
      <c r="P9" s="25">
        <v>11</v>
      </c>
      <c r="Q9" s="24">
        <v>5</v>
      </c>
      <c r="R9" s="24">
        <v>2</v>
      </c>
      <c r="S9" s="24">
        <v>8</v>
      </c>
      <c r="T9" s="29">
        <v>5</v>
      </c>
      <c r="U9" s="24">
        <v>50</v>
      </c>
      <c r="V9" s="24">
        <v>580.5</v>
      </c>
      <c r="W9" s="25">
        <v>40.672994619529426</v>
      </c>
      <c r="X9" s="24">
        <v>5</v>
      </c>
      <c r="Y9" s="24">
        <v>17</v>
      </c>
      <c r="Z9" s="24">
        <v>1731</v>
      </c>
      <c r="AA9" s="24">
        <v>7</v>
      </c>
      <c r="AB9" s="24">
        <v>20</v>
      </c>
      <c r="AC9" s="25">
        <v>2096</v>
      </c>
      <c r="AD9" s="24">
        <v>49</v>
      </c>
      <c r="AE9" s="24">
        <v>285</v>
      </c>
      <c r="AF9" s="25">
        <v>19</v>
      </c>
      <c r="AG9" s="30">
        <v>1.9166666666666667</v>
      </c>
      <c r="AH9" s="30">
        <v>4</v>
      </c>
      <c r="AI9" s="29">
        <v>41.80896452269033</v>
      </c>
    </row>
    <row r="10" spans="1:35" ht="15">
      <c r="A10" s="82" t="s">
        <v>5</v>
      </c>
      <c r="B10" s="26">
        <v>2</v>
      </c>
      <c r="C10" s="26">
        <v>2</v>
      </c>
      <c r="D10" s="26">
        <v>0.7917278625310917</v>
      </c>
      <c r="E10" s="27">
        <v>0</v>
      </c>
      <c r="F10" s="24">
        <v>16</v>
      </c>
      <c r="G10" s="24">
        <v>221</v>
      </c>
      <c r="H10" s="25">
        <v>12.922384240266842</v>
      </c>
      <c r="I10" s="24">
        <v>5</v>
      </c>
      <c r="J10" s="24">
        <v>5</v>
      </c>
      <c r="K10" s="28">
        <v>4.940638327162814</v>
      </c>
      <c r="L10" s="24">
        <v>5</v>
      </c>
      <c r="M10" s="24">
        <v>100</v>
      </c>
      <c r="N10" s="24">
        <v>0</v>
      </c>
      <c r="O10" s="24">
        <v>9</v>
      </c>
      <c r="P10" s="25">
        <v>14</v>
      </c>
      <c r="Q10" s="24">
        <v>8</v>
      </c>
      <c r="R10" s="24">
        <v>2</v>
      </c>
      <c r="S10" s="24">
        <v>7</v>
      </c>
      <c r="T10" s="29">
        <v>5.666666666666667</v>
      </c>
      <c r="U10" s="24">
        <v>11</v>
      </c>
      <c r="V10" s="24">
        <v>107</v>
      </c>
      <c r="W10" s="25">
        <v>47.86969290774829</v>
      </c>
      <c r="X10" s="24">
        <v>6</v>
      </c>
      <c r="Y10" s="24">
        <v>9</v>
      </c>
      <c r="Z10" s="24">
        <v>1060</v>
      </c>
      <c r="AA10" s="24">
        <v>5</v>
      </c>
      <c r="AB10" s="24">
        <v>8</v>
      </c>
      <c r="AC10" s="25">
        <v>1119</v>
      </c>
      <c r="AD10" s="24">
        <v>28</v>
      </c>
      <c r="AE10" s="24">
        <v>395</v>
      </c>
      <c r="AF10" s="25">
        <v>20.7</v>
      </c>
      <c r="AG10" s="30">
        <v>1</v>
      </c>
      <c r="AH10" s="30">
        <v>8</v>
      </c>
      <c r="AI10" s="29">
        <v>78.84005437245129</v>
      </c>
    </row>
    <row r="11" spans="1:35" ht="15">
      <c r="A11" s="82" t="s">
        <v>6</v>
      </c>
      <c r="B11" s="26">
        <v>8</v>
      </c>
      <c r="C11" s="26">
        <v>28</v>
      </c>
      <c r="D11" s="26">
        <v>5.058233548278546</v>
      </c>
      <c r="E11" s="27">
        <v>52.008864333063784</v>
      </c>
      <c r="F11" s="24">
        <v>14</v>
      </c>
      <c r="G11" s="24">
        <v>194</v>
      </c>
      <c r="H11" s="25">
        <v>71.4066847617442</v>
      </c>
      <c r="I11" s="24">
        <v>3</v>
      </c>
      <c r="J11" s="24">
        <v>32</v>
      </c>
      <c r="K11" s="28">
        <v>4.5163813062973635</v>
      </c>
      <c r="L11" s="24">
        <v>6</v>
      </c>
      <c r="M11" s="24">
        <v>39.2</v>
      </c>
      <c r="N11" s="24">
        <v>1.4</v>
      </c>
      <c r="O11" s="24">
        <v>7</v>
      </c>
      <c r="P11" s="25">
        <v>13</v>
      </c>
      <c r="Q11" s="24">
        <v>3</v>
      </c>
      <c r="R11" s="24">
        <v>5</v>
      </c>
      <c r="S11" s="24">
        <v>4</v>
      </c>
      <c r="T11" s="29">
        <v>4</v>
      </c>
      <c r="U11" s="24">
        <v>22</v>
      </c>
      <c r="V11" s="24">
        <v>170</v>
      </c>
      <c r="W11" s="25">
        <v>55.51772111334561</v>
      </c>
      <c r="X11" s="24">
        <v>4</v>
      </c>
      <c r="Y11" s="24">
        <v>7</v>
      </c>
      <c r="Z11" s="24">
        <v>1180</v>
      </c>
      <c r="AA11" s="24">
        <v>5</v>
      </c>
      <c r="AB11" s="24">
        <v>8</v>
      </c>
      <c r="AC11" s="25">
        <v>1195</v>
      </c>
      <c r="AD11" s="24">
        <v>25</v>
      </c>
      <c r="AE11" s="24">
        <v>397</v>
      </c>
      <c r="AF11" s="25">
        <v>18</v>
      </c>
      <c r="AG11" s="30">
        <v>1.0833333333333333</v>
      </c>
      <c r="AH11" s="30">
        <v>18</v>
      </c>
      <c r="AI11" s="29">
        <v>71.48436888604236</v>
      </c>
    </row>
    <row r="12" spans="1:35" ht="15">
      <c r="A12" s="82" t="s">
        <v>7</v>
      </c>
      <c r="B12" s="26">
        <v>6</v>
      </c>
      <c r="C12" s="26">
        <v>10</v>
      </c>
      <c r="D12" s="26">
        <v>2.9119337361560618</v>
      </c>
      <c r="E12" s="27">
        <v>0</v>
      </c>
      <c r="F12" s="24">
        <v>31</v>
      </c>
      <c r="G12" s="24">
        <v>207</v>
      </c>
      <c r="H12" s="25">
        <v>369.0328341416985</v>
      </c>
      <c r="I12" s="24">
        <v>4</v>
      </c>
      <c r="J12" s="24">
        <v>11</v>
      </c>
      <c r="K12" s="28">
        <v>0.2185651077573562</v>
      </c>
      <c r="L12" s="24">
        <v>5</v>
      </c>
      <c r="M12" s="24">
        <v>0</v>
      </c>
      <c r="N12" s="24">
        <v>6.9</v>
      </c>
      <c r="O12" s="24">
        <v>6</v>
      </c>
      <c r="P12" s="25">
        <v>11</v>
      </c>
      <c r="Q12" s="24">
        <v>7</v>
      </c>
      <c r="R12" s="24">
        <v>5</v>
      </c>
      <c r="S12" s="24">
        <v>8</v>
      </c>
      <c r="T12" s="29">
        <v>6.666666666666667</v>
      </c>
      <c r="U12" s="24">
        <v>22</v>
      </c>
      <c r="V12" s="24">
        <v>376</v>
      </c>
      <c r="W12" s="25">
        <v>40.88348012431707</v>
      </c>
      <c r="X12" s="24">
        <v>9</v>
      </c>
      <c r="Y12" s="24">
        <v>46</v>
      </c>
      <c r="Z12" s="24">
        <v>2980</v>
      </c>
      <c r="AA12" s="24">
        <v>14</v>
      </c>
      <c r="AB12" s="24">
        <v>50</v>
      </c>
      <c r="AC12" s="25">
        <v>3480</v>
      </c>
      <c r="AD12" s="24">
        <v>39</v>
      </c>
      <c r="AE12" s="24">
        <v>237</v>
      </c>
      <c r="AF12" s="25">
        <v>18.5</v>
      </c>
      <c r="AG12" s="30">
        <v>2.6666666666666665</v>
      </c>
      <c r="AH12" s="30">
        <v>8</v>
      </c>
      <c r="AI12" s="29">
        <v>30.05948381768293</v>
      </c>
    </row>
    <row r="13" spans="1:35" ht="15">
      <c r="A13" s="82" t="s">
        <v>92</v>
      </c>
      <c r="B13" s="26">
        <v>7</v>
      </c>
      <c r="C13" s="26">
        <v>31</v>
      </c>
      <c r="D13" s="26">
        <v>8.490996630811857</v>
      </c>
      <c r="E13" s="27">
        <v>0</v>
      </c>
      <c r="F13" s="24">
        <v>18</v>
      </c>
      <c r="G13" s="24">
        <v>197</v>
      </c>
      <c r="H13" s="25">
        <v>208.6034874070508</v>
      </c>
      <c r="I13" s="24">
        <v>7</v>
      </c>
      <c r="J13" s="24">
        <v>48</v>
      </c>
      <c r="K13" s="28">
        <v>12.503885340360627</v>
      </c>
      <c r="L13" s="24">
        <v>0</v>
      </c>
      <c r="M13" s="24">
        <v>0</v>
      </c>
      <c r="N13" s="24">
        <v>0</v>
      </c>
      <c r="O13" s="24">
        <v>9</v>
      </c>
      <c r="P13" s="25">
        <v>9</v>
      </c>
      <c r="Q13" s="24">
        <v>2</v>
      </c>
      <c r="R13" s="24">
        <v>5</v>
      </c>
      <c r="S13" s="24">
        <v>7</v>
      </c>
      <c r="T13" s="29">
        <v>4.666666666666667</v>
      </c>
      <c r="U13" s="24">
        <v>18</v>
      </c>
      <c r="V13" s="24">
        <v>58</v>
      </c>
      <c r="W13" s="25">
        <v>46.10934919664314</v>
      </c>
      <c r="X13" s="24">
        <v>5</v>
      </c>
      <c r="Y13" s="24">
        <v>16</v>
      </c>
      <c r="Z13" s="24">
        <v>930</v>
      </c>
      <c r="AA13" s="24">
        <v>5</v>
      </c>
      <c r="AB13" s="24">
        <v>13</v>
      </c>
      <c r="AC13" s="25">
        <v>1380</v>
      </c>
      <c r="AD13" s="24">
        <v>49</v>
      </c>
      <c r="AE13" s="24">
        <v>427</v>
      </c>
      <c r="AF13" s="25">
        <v>28.9</v>
      </c>
      <c r="AG13" s="30">
        <v>5</v>
      </c>
      <c r="AH13" s="30">
        <v>3.5000000000000004</v>
      </c>
      <c r="AI13" s="29">
        <v>54.70710629962788</v>
      </c>
    </row>
    <row r="14" spans="1:35" ht="15">
      <c r="A14" s="82" t="s">
        <v>93</v>
      </c>
      <c r="B14" s="26">
        <v>7</v>
      </c>
      <c r="C14" s="26">
        <v>9</v>
      </c>
      <c r="D14" s="26">
        <v>0.5368383651529066</v>
      </c>
      <c r="E14" s="27">
        <v>195.21395096469334</v>
      </c>
      <c r="F14" s="24">
        <v>13</v>
      </c>
      <c r="G14" s="24">
        <v>43</v>
      </c>
      <c r="H14" s="25">
        <v>54.6125668870052</v>
      </c>
      <c r="I14" s="24">
        <v>2</v>
      </c>
      <c r="J14" s="24">
        <v>31</v>
      </c>
      <c r="K14" s="28">
        <v>0.9029282092644705</v>
      </c>
      <c r="L14" s="24">
        <v>4</v>
      </c>
      <c r="M14" s="24">
        <v>34.9</v>
      </c>
      <c r="N14" s="24">
        <v>0</v>
      </c>
      <c r="O14" s="24">
        <v>4</v>
      </c>
      <c r="P14" s="25">
        <v>8</v>
      </c>
      <c r="Q14" s="24">
        <v>8</v>
      </c>
      <c r="R14" s="24">
        <v>4</v>
      </c>
      <c r="S14" s="24">
        <v>5</v>
      </c>
      <c r="T14" s="29">
        <v>5.666666666666667</v>
      </c>
      <c r="U14" s="24">
        <v>25</v>
      </c>
      <c r="V14" s="24">
        <v>36</v>
      </c>
      <c r="W14" s="25">
        <v>15.024620807294205</v>
      </c>
      <c r="X14" s="24">
        <v>5</v>
      </c>
      <c r="Y14" s="24">
        <v>14</v>
      </c>
      <c r="Z14" s="24">
        <v>955</v>
      </c>
      <c r="AA14" s="24">
        <v>6</v>
      </c>
      <c r="AB14" s="24">
        <v>15</v>
      </c>
      <c r="AC14" s="25">
        <v>995</v>
      </c>
      <c r="AD14" s="24">
        <v>48</v>
      </c>
      <c r="AE14" s="24">
        <v>635</v>
      </c>
      <c r="AF14" s="25">
        <v>14.7</v>
      </c>
      <c r="AG14" s="30">
        <v>2.5</v>
      </c>
      <c r="AH14" s="30">
        <v>9.5</v>
      </c>
      <c r="AI14" s="29">
        <v>63.23946586737785</v>
      </c>
    </row>
    <row r="15" spans="1:35" ht="15">
      <c r="A15" s="82" t="s">
        <v>8</v>
      </c>
      <c r="B15" s="26">
        <v>7</v>
      </c>
      <c r="C15" s="26">
        <v>44</v>
      </c>
      <c r="D15" s="26">
        <v>36.22109110957314</v>
      </c>
      <c r="E15" s="27">
        <v>0</v>
      </c>
      <c r="F15" s="24">
        <v>14</v>
      </c>
      <c r="G15" s="24">
        <v>231</v>
      </c>
      <c r="H15" s="25">
        <v>645.0860988679595</v>
      </c>
      <c r="I15" s="24">
        <v>8</v>
      </c>
      <c r="J15" s="24">
        <v>245</v>
      </c>
      <c r="K15" s="28">
        <v>10.243527917827931</v>
      </c>
      <c r="L15" s="24">
        <v>2</v>
      </c>
      <c r="M15" s="24">
        <v>0</v>
      </c>
      <c r="N15" s="24">
        <v>0.9</v>
      </c>
      <c r="O15" s="24">
        <v>7</v>
      </c>
      <c r="P15" s="25">
        <v>9</v>
      </c>
      <c r="Q15" s="24">
        <v>6</v>
      </c>
      <c r="R15" s="24">
        <v>7</v>
      </c>
      <c r="S15" s="24">
        <v>7</v>
      </c>
      <c r="T15" s="29">
        <v>6.666666666666667</v>
      </c>
      <c r="U15" s="24">
        <v>21</v>
      </c>
      <c r="V15" s="24">
        <v>302</v>
      </c>
      <c r="W15" s="25">
        <v>34.96377052599934</v>
      </c>
      <c r="X15" s="24">
        <v>6</v>
      </c>
      <c r="Y15" s="24">
        <v>25</v>
      </c>
      <c r="Z15" s="24">
        <v>970</v>
      </c>
      <c r="AA15" s="24">
        <v>8</v>
      </c>
      <c r="AB15" s="24">
        <v>29</v>
      </c>
      <c r="AC15" s="25">
        <v>1375</v>
      </c>
      <c r="AD15" s="24">
        <v>41</v>
      </c>
      <c r="AE15" s="24">
        <v>1442</v>
      </c>
      <c r="AF15" s="25">
        <v>63.3</v>
      </c>
      <c r="AG15" s="30">
        <v>4</v>
      </c>
      <c r="AH15" s="30">
        <v>8</v>
      </c>
      <c r="AI15" s="29">
        <v>23.19622611097994</v>
      </c>
    </row>
    <row r="16" spans="1:35" ht="15">
      <c r="A16" s="82" t="s">
        <v>9</v>
      </c>
      <c r="B16" s="26">
        <v>5</v>
      </c>
      <c r="C16" s="26">
        <v>6</v>
      </c>
      <c r="D16" s="26">
        <v>1.706205694341504</v>
      </c>
      <c r="E16" s="27">
        <v>0</v>
      </c>
      <c r="F16" s="24">
        <v>16</v>
      </c>
      <c r="G16" s="24">
        <v>161</v>
      </c>
      <c r="H16" s="25">
        <v>53.797803013050526</v>
      </c>
      <c r="I16" s="24">
        <v>3</v>
      </c>
      <c r="J16" s="24">
        <v>18</v>
      </c>
      <c r="K16" s="28">
        <v>0.02229442107272899</v>
      </c>
      <c r="L16" s="24">
        <v>5</v>
      </c>
      <c r="M16" s="24">
        <v>0</v>
      </c>
      <c r="N16" s="24">
        <v>23.4</v>
      </c>
      <c r="O16" s="24">
        <v>2</v>
      </c>
      <c r="P16" s="25">
        <v>7</v>
      </c>
      <c r="Q16" s="24">
        <v>5</v>
      </c>
      <c r="R16" s="24">
        <v>1</v>
      </c>
      <c r="S16" s="24">
        <v>8</v>
      </c>
      <c r="T16" s="29">
        <v>4.666666666666667</v>
      </c>
      <c r="U16" s="24">
        <v>107</v>
      </c>
      <c r="V16" s="24">
        <v>900</v>
      </c>
      <c r="W16" s="25">
        <v>99.70046374867349</v>
      </c>
      <c r="X16" s="24">
        <v>8</v>
      </c>
      <c r="Y16" s="24">
        <v>16</v>
      </c>
      <c r="Z16" s="24">
        <v>1772</v>
      </c>
      <c r="AA16" s="24">
        <v>8</v>
      </c>
      <c r="AB16" s="24">
        <v>21</v>
      </c>
      <c r="AC16" s="25">
        <v>1770</v>
      </c>
      <c r="AD16" s="24">
        <v>28</v>
      </c>
      <c r="AE16" s="24">
        <v>225</v>
      </c>
      <c r="AF16" s="25">
        <v>23.4</v>
      </c>
      <c r="AG16" s="30">
        <v>5.75</v>
      </c>
      <c r="AH16" s="30">
        <v>22</v>
      </c>
      <c r="AI16" s="29">
        <v>33.39069301561896</v>
      </c>
    </row>
    <row r="17" spans="1:35" ht="15">
      <c r="A17" s="82" t="s">
        <v>94</v>
      </c>
      <c r="B17" s="26">
        <v>3</v>
      </c>
      <c r="C17" s="26">
        <v>4</v>
      </c>
      <c r="D17" s="26">
        <v>5.257920805772192</v>
      </c>
      <c r="E17" s="27">
        <v>19.384615815791342</v>
      </c>
      <c r="F17" s="24">
        <v>14</v>
      </c>
      <c r="G17" s="24">
        <v>169</v>
      </c>
      <c r="H17" s="25">
        <v>63.497124127030645</v>
      </c>
      <c r="I17" s="24">
        <v>7</v>
      </c>
      <c r="J17" s="24">
        <v>79</v>
      </c>
      <c r="K17" s="28">
        <v>12.718858569545135</v>
      </c>
      <c r="L17" s="24">
        <v>4</v>
      </c>
      <c r="M17" s="24">
        <v>0</v>
      </c>
      <c r="N17" s="24">
        <v>56.5</v>
      </c>
      <c r="O17" s="24">
        <v>7</v>
      </c>
      <c r="P17" s="25">
        <v>11</v>
      </c>
      <c r="Q17" s="24">
        <v>8</v>
      </c>
      <c r="R17" s="24">
        <v>6</v>
      </c>
      <c r="S17" s="24">
        <v>7</v>
      </c>
      <c r="T17" s="29">
        <v>7</v>
      </c>
      <c r="U17" s="24">
        <v>11</v>
      </c>
      <c r="V17" s="24">
        <v>156</v>
      </c>
      <c r="W17" s="25">
        <v>57.261928415569216</v>
      </c>
      <c r="X17" s="24">
        <v>4</v>
      </c>
      <c r="Y17" s="24">
        <v>8</v>
      </c>
      <c r="Z17" s="24">
        <v>1619</v>
      </c>
      <c r="AA17" s="24">
        <v>5</v>
      </c>
      <c r="AB17" s="24">
        <v>9</v>
      </c>
      <c r="AC17" s="25">
        <v>1600</v>
      </c>
      <c r="AD17" s="24">
        <v>26</v>
      </c>
      <c r="AE17" s="24">
        <v>505</v>
      </c>
      <c r="AF17" s="25">
        <v>16.6</v>
      </c>
      <c r="AG17" s="30">
        <v>0.9166666666666666</v>
      </c>
      <c r="AH17" s="30">
        <v>3.5000000000000004</v>
      </c>
      <c r="AI17" s="29">
        <v>86.32997213924293</v>
      </c>
    </row>
    <row r="18" spans="1:35" ht="15">
      <c r="A18" s="82" t="s">
        <v>95</v>
      </c>
      <c r="B18" s="26">
        <v>9</v>
      </c>
      <c r="C18" s="26">
        <v>44</v>
      </c>
      <c r="D18" s="26">
        <v>45.531375694625865</v>
      </c>
      <c r="E18" s="27">
        <v>0.023518272569538153</v>
      </c>
      <c r="F18" s="24">
        <v>11</v>
      </c>
      <c r="G18" s="24">
        <v>66</v>
      </c>
      <c r="H18" s="25">
        <v>17.631452351003635</v>
      </c>
      <c r="I18" s="24">
        <v>8</v>
      </c>
      <c r="J18" s="24">
        <v>60</v>
      </c>
      <c r="K18" s="28">
        <v>4.771872756075481</v>
      </c>
      <c r="L18" s="24">
        <v>0</v>
      </c>
      <c r="M18" s="24">
        <v>0</v>
      </c>
      <c r="N18" s="24">
        <v>0</v>
      </c>
      <c r="O18" s="24">
        <v>8</v>
      </c>
      <c r="P18" s="25">
        <v>8</v>
      </c>
      <c r="Q18" s="24">
        <v>3</v>
      </c>
      <c r="R18" s="24">
        <v>4</v>
      </c>
      <c r="S18" s="24">
        <v>6</v>
      </c>
      <c r="T18" s="29">
        <v>4.333333333333333</v>
      </c>
      <c r="U18" s="24">
        <v>40</v>
      </c>
      <c r="V18" s="24">
        <v>147</v>
      </c>
      <c r="W18" s="25">
        <v>33.15955489778795</v>
      </c>
      <c r="X18" s="24">
        <v>7</v>
      </c>
      <c r="Y18" s="24">
        <v>21</v>
      </c>
      <c r="Z18" s="24">
        <v>1710</v>
      </c>
      <c r="AA18" s="24">
        <v>6</v>
      </c>
      <c r="AB18" s="24">
        <v>21</v>
      </c>
      <c r="AC18" s="25">
        <v>1870</v>
      </c>
      <c r="AD18" s="24">
        <v>51</v>
      </c>
      <c r="AE18" s="24">
        <v>892</v>
      </c>
      <c r="AF18" s="25">
        <v>27.5</v>
      </c>
      <c r="AG18" s="30">
        <v>1</v>
      </c>
      <c r="AH18" s="30">
        <v>22.5</v>
      </c>
      <c r="AI18" s="29">
        <v>63.40000682096624</v>
      </c>
    </row>
    <row r="19" spans="1:35" ht="15">
      <c r="A19" s="82" t="s">
        <v>10</v>
      </c>
      <c r="B19" s="26">
        <v>7</v>
      </c>
      <c r="C19" s="26">
        <v>31</v>
      </c>
      <c r="D19" s="26">
        <v>155.54417219685783</v>
      </c>
      <c r="E19" s="27">
        <v>290.7911239425272</v>
      </c>
      <c r="F19" s="24">
        <v>15</v>
      </c>
      <c r="G19" s="24">
        <v>410</v>
      </c>
      <c r="H19" s="25">
        <v>254.423332026655</v>
      </c>
      <c r="I19" s="24">
        <v>4</v>
      </c>
      <c r="J19" s="24">
        <v>120</v>
      </c>
      <c r="K19" s="28">
        <v>11.800742315429034</v>
      </c>
      <c r="L19" s="24">
        <v>1</v>
      </c>
      <c r="M19" s="24">
        <v>0</v>
      </c>
      <c r="N19" s="24">
        <v>10.9</v>
      </c>
      <c r="O19" s="24">
        <v>3</v>
      </c>
      <c r="P19" s="25">
        <v>4</v>
      </c>
      <c r="Q19" s="24">
        <v>6</v>
      </c>
      <c r="R19" s="24">
        <v>1</v>
      </c>
      <c r="S19" s="24">
        <v>3</v>
      </c>
      <c r="T19" s="29">
        <v>3.3333333333333335</v>
      </c>
      <c r="U19" s="24">
        <v>55</v>
      </c>
      <c r="V19" s="24">
        <v>270</v>
      </c>
      <c r="W19" s="25">
        <v>73.25050839475271</v>
      </c>
      <c r="X19" s="24">
        <v>7</v>
      </c>
      <c r="Y19" s="24">
        <v>30</v>
      </c>
      <c r="Z19" s="24">
        <v>1251</v>
      </c>
      <c r="AA19" s="24">
        <v>7</v>
      </c>
      <c r="AB19" s="24">
        <v>32</v>
      </c>
      <c r="AC19" s="25">
        <v>1400</v>
      </c>
      <c r="AD19" s="24">
        <v>42</v>
      </c>
      <c r="AE19" s="24">
        <v>825</v>
      </c>
      <c r="AF19" s="25">
        <v>64.7</v>
      </c>
      <c r="AG19" s="30">
        <v>4</v>
      </c>
      <c r="AH19" s="30">
        <v>21.5</v>
      </c>
      <c r="AI19" s="29">
        <v>16.65115989358221</v>
      </c>
    </row>
    <row r="20" spans="1:35" ht="15">
      <c r="A20" s="82" t="s">
        <v>96</v>
      </c>
      <c r="B20" s="26">
        <v>8</v>
      </c>
      <c r="C20" s="26">
        <v>46</v>
      </c>
      <c r="D20" s="26">
        <v>8.032000168077378</v>
      </c>
      <c r="E20" s="27">
        <v>0</v>
      </c>
      <c r="F20" s="24">
        <v>25</v>
      </c>
      <c r="G20" s="24">
        <v>183</v>
      </c>
      <c r="H20" s="25">
        <v>149.03173527975198</v>
      </c>
      <c r="I20" s="24">
        <v>5</v>
      </c>
      <c r="J20" s="24">
        <v>64</v>
      </c>
      <c r="K20" s="28">
        <v>0.005005502460726136</v>
      </c>
      <c r="L20" s="24">
        <v>0</v>
      </c>
      <c r="M20" s="24">
        <v>0</v>
      </c>
      <c r="N20" s="24">
        <v>0</v>
      </c>
      <c r="O20" s="24">
        <v>2</v>
      </c>
      <c r="P20" s="25">
        <v>2</v>
      </c>
      <c r="Q20" s="24">
        <v>5</v>
      </c>
      <c r="R20" s="24">
        <v>3</v>
      </c>
      <c r="S20" s="24">
        <v>4</v>
      </c>
      <c r="T20" s="29">
        <v>4</v>
      </c>
      <c r="U20" s="24">
        <v>18</v>
      </c>
      <c r="V20" s="24">
        <v>274</v>
      </c>
      <c r="W20" s="25">
        <v>40.5831467054284</v>
      </c>
      <c r="X20" s="24">
        <v>8</v>
      </c>
      <c r="Y20" s="24">
        <v>38</v>
      </c>
      <c r="Z20" s="24">
        <v>1210</v>
      </c>
      <c r="AA20" s="24">
        <v>11</v>
      </c>
      <c r="AB20" s="24">
        <v>38</v>
      </c>
      <c r="AC20" s="25">
        <v>2140</v>
      </c>
      <c r="AD20" s="24">
        <v>47</v>
      </c>
      <c r="AE20" s="24">
        <v>225</v>
      </c>
      <c r="AF20" s="25">
        <v>0.1</v>
      </c>
      <c r="AG20" s="30" t="s">
        <v>0</v>
      </c>
      <c r="AH20" s="30" t="s">
        <v>0</v>
      </c>
      <c r="AI20" s="29">
        <v>0</v>
      </c>
    </row>
    <row r="21" spans="1:35" ht="15">
      <c r="A21" s="82" t="s">
        <v>11</v>
      </c>
      <c r="B21" s="26">
        <v>15</v>
      </c>
      <c r="C21" s="26">
        <v>50</v>
      </c>
      <c r="D21" s="26">
        <v>99.24654553557885</v>
      </c>
      <c r="E21" s="27">
        <v>2.4871119812112013</v>
      </c>
      <c r="F21" s="24">
        <v>17</v>
      </c>
      <c r="G21" s="24">
        <v>249</v>
      </c>
      <c r="H21" s="25">
        <v>107.37197353968895</v>
      </c>
      <c r="I21" s="24">
        <v>7</v>
      </c>
      <c r="J21" s="24">
        <v>92</v>
      </c>
      <c r="K21" s="28">
        <v>4.823324557557457</v>
      </c>
      <c r="L21" s="24">
        <v>6</v>
      </c>
      <c r="M21" s="24">
        <v>33.9</v>
      </c>
      <c r="N21" s="24">
        <v>11.6</v>
      </c>
      <c r="O21" s="24">
        <v>1</v>
      </c>
      <c r="P21" s="25">
        <v>7</v>
      </c>
      <c r="Q21" s="24">
        <v>1</v>
      </c>
      <c r="R21" s="24">
        <v>5</v>
      </c>
      <c r="S21" s="24">
        <v>6</v>
      </c>
      <c r="T21" s="29">
        <v>4</v>
      </c>
      <c r="U21" s="24">
        <v>42</v>
      </c>
      <c r="V21" s="24">
        <v>1080</v>
      </c>
      <c r="W21" s="25">
        <v>97.84786182268316</v>
      </c>
      <c r="X21" s="24">
        <v>8</v>
      </c>
      <c r="Y21" s="24">
        <v>19</v>
      </c>
      <c r="Z21" s="24">
        <v>1425</v>
      </c>
      <c r="AA21" s="24">
        <v>7</v>
      </c>
      <c r="AB21" s="24">
        <v>23</v>
      </c>
      <c r="AC21" s="25">
        <v>1747</v>
      </c>
      <c r="AD21" s="24">
        <v>40</v>
      </c>
      <c r="AE21" s="24">
        <v>591</v>
      </c>
      <c r="AF21" s="25">
        <v>33.2</v>
      </c>
      <c r="AG21" s="30">
        <v>1.75</v>
      </c>
      <c r="AH21" s="30">
        <v>14.499999999999998</v>
      </c>
      <c r="AI21" s="29">
        <v>37.33268112860142</v>
      </c>
    </row>
    <row r="22" spans="1:35" ht="15">
      <c r="A22" s="82" t="s">
        <v>97</v>
      </c>
      <c r="B22" s="26">
        <v>12</v>
      </c>
      <c r="C22" s="26">
        <v>60</v>
      </c>
      <c r="D22" s="26">
        <v>15.752608669892366</v>
      </c>
      <c r="E22" s="27">
        <v>29.806260491754713</v>
      </c>
      <c r="F22" s="24">
        <v>16</v>
      </c>
      <c r="G22" s="24">
        <v>255</v>
      </c>
      <c r="H22" s="25">
        <v>564.7133854448504</v>
      </c>
      <c r="I22" s="24">
        <v>7</v>
      </c>
      <c r="J22" s="24">
        <v>84</v>
      </c>
      <c r="K22" s="28">
        <v>5.185693002863631</v>
      </c>
      <c r="L22" s="24">
        <v>5</v>
      </c>
      <c r="M22" s="24">
        <v>64.3</v>
      </c>
      <c r="N22" s="24">
        <v>23.2</v>
      </c>
      <c r="O22" s="24">
        <v>5</v>
      </c>
      <c r="P22" s="25">
        <v>10</v>
      </c>
      <c r="Q22" s="24">
        <v>3</v>
      </c>
      <c r="R22" s="24">
        <v>6</v>
      </c>
      <c r="S22" s="24">
        <v>6</v>
      </c>
      <c r="T22" s="29">
        <v>5</v>
      </c>
      <c r="U22" s="24">
        <v>51</v>
      </c>
      <c r="V22" s="24">
        <v>422</v>
      </c>
      <c r="W22" s="25">
        <v>27.08206148970857</v>
      </c>
      <c r="X22" s="24">
        <v>5</v>
      </c>
      <c r="Y22" s="24">
        <v>16</v>
      </c>
      <c r="Z22" s="24">
        <v>1125</v>
      </c>
      <c r="AA22" s="24">
        <v>7</v>
      </c>
      <c r="AB22" s="24">
        <v>16</v>
      </c>
      <c r="AC22" s="25">
        <v>1090</v>
      </c>
      <c r="AD22" s="24">
        <v>37</v>
      </c>
      <c r="AE22" s="24">
        <v>595</v>
      </c>
      <c r="AF22" s="25">
        <v>38.4</v>
      </c>
      <c r="AG22" s="30">
        <v>3.25</v>
      </c>
      <c r="AH22" s="30">
        <v>9</v>
      </c>
      <c r="AI22" s="29">
        <v>35.916645004082305</v>
      </c>
    </row>
    <row r="23" spans="1:35" ht="15">
      <c r="A23" s="82" t="s">
        <v>12</v>
      </c>
      <c r="B23" s="26">
        <v>10</v>
      </c>
      <c r="C23" s="26">
        <v>61</v>
      </c>
      <c r="D23" s="26">
        <v>2.0741238234918233</v>
      </c>
      <c r="E23" s="27">
        <v>0</v>
      </c>
      <c r="F23" s="24">
        <v>24</v>
      </c>
      <c r="G23" s="24">
        <v>167</v>
      </c>
      <c r="H23" s="25">
        <v>246.2395366620993</v>
      </c>
      <c r="I23" s="24">
        <v>5</v>
      </c>
      <c r="J23" s="24">
        <v>16</v>
      </c>
      <c r="K23" s="28">
        <v>5.012773474134529</v>
      </c>
      <c r="L23" s="24">
        <v>4</v>
      </c>
      <c r="M23" s="24">
        <v>51.9</v>
      </c>
      <c r="N23" s="24">
        <v>0</v>
      </c>
      <c r="O23" s="24">
        <v>7</v>
      </c>
      <c r="P23" s="25">
        <v>11</v>
      </c>
      <c r="Q23" s="24">
        <v>7</v>
      </c>
      <c r="R23" s="24">
        <v>8</v>
      </c>
      <c r="S23" s="24">
        <v>3</v>
      </c>
      <c r="T23" s="29">
        <v>6</v>
      </c>
      <c r="U23" s="24">
        <v>19</v>
      </c>
      <c r="V23" s="24">
        <v>140</v>
      </c>
      <c r="W23" s="25">
        <v>17.103094340308058</v>
      </c>
      <c r="X23" s="24">
        <v>6</v>
      </c>
      <c r="Y23" s="24">
        <v>30</v>
      </c>
      <c r="Z23" s="24">
        <v>2810</v>
      </c>
      <c r="AA23" s="24">
        <v>9</v>
      </c>
      <c r="AB23" s="24">
        <v>41</v>
      </c>
      <c r="AC23" s="25">
        <v>3264</v>
      </c>
      <c r="AD23" s="24">
        <v>29</v>
      </c>
      <c r="AE23" s="24">
        <v>687</v>
      </c>
      <c r="AF23" s="25">
        <v>28.1</v>
      </c>
      <c r="AG23" s="30">
        <v>1.6666666666666667</v>
      </c>
      <c r="AH23" s="30">
        <v>14.499999999999998</v>
      </c>
      <c r="AI23" s="29">
        <v>60.255925113065146</v>
      </c>
    </row>
    <row r="24" spans="1:35" ht="15">
      <c r="A24" s="82" t="s">
        <v>98</v>
      </c>
      <c r="B24" s="26">
        <v>16</v>
      </c>
      <c r="C24" s="26">
        <v>120</v>
      </c>
      <c r="D24" s="26">
        <v>6.915821118447707</v>
      </c>
      <c r="E24" s="27">
        <v>0</v>
      </c>
      <c r="F24" s="24">
        <v>18</v>
      </c>
      <c r="G24" s="24">
        <v>411</v>
      </c>
      <c r="H24" s="25">
        <v>50.56722042012496</v>
      </c>
      <c r="I24" s="24">
        <v>14</v>
      </c>
      <c r="J24" s="24">
        <v>42</v>
      </c>
      <c r="K24" s="28">
        <v>2.6506361029595964</v>
      </c>
      <c r="L24" s="24">
        <v>5</v>
      </c>
      <c r="M24" s="24">
        <v>59.2</v>
      </c>
      <c r="N24" s="24">
        <v>23.7</v>
      </c>
      <c r="O24" s="24">
        <v>3</v>
      </c>
      <c r="P24" s="25">
        <v>8</v>
      </c>
      <c r="Q24" s="24">
        <v>6</v>
      </c>
      <c r="R24" s="24">
        <v>7</v>
      </c>
      <c r="S24" s="24">
        <v>3</v>
      </c>
      <c r="T24" s="29">
        <v>5.333333333333333</v>
      </c>
      <c r="U24" s="24">
        <v>10</v>
      </c>
      <c r="V24" s="24">
        <v>2600</v>
      </c>
      <c r="W24" s="25">
        <v>69.18597640837835</v>
      </c>
      <c r="X24" s="24">
        <v>8</v>
      </c>
      <c r="Y24" s="24">
        <v>12</v>
      </c>
      <c r="Z24" s="24">
        <v>1540</v>
      </c>
      <c r="AA24" s="24">
        <v>7</v>
      </c>
      <c r="AB24" s="24">
        <v>16</v>
      </c>
      <c r="AC24" s="25">
        <v>1440</v>
      </c>
      <c r="AD24" s="24">
        <v>45</v>
      </c>
      <c r="AE24" s="24">
        <v>616</v>
      </c>
      <c r="AF24" s="25">
        <v>16.5</v>
      </c>
      <c r="AG24" s="30">
        <v>4</v>
      </c>
      <c r="AH24" s="30">
        <v>12</v>
      </c>
      <c r="AI24" s="29">
        <v>17.139215015599188</v>
      </c>
    </row>
    <row r="25" spans="1:35" ht="15">
      <c r="A25" s="82" t="s">
        <v>13</v>
      </c>
      <c r="B25" s="26">
        <v>18</v>
      </c>
      <c r="C25" s="26">
        <v>116</v>
      </c>
      <c r="D25" s="26">
        <v>9.818439537135909</v>
      </c>
      <c r="E25" s="27">
        <v>0.0038011767468586564</v>
      </c>
      <c r="F25" s="24">
        <v>32</v>
      </c>
      <c r="G25" s="24">
        <v>163</v>
      </c>
      <c r="H25" s="25">
        <v>4.882611531339944</v>
      </c>
      <c r="I25" s="24" t="s">
        <v>14</v>
      </c>
      <c r="J25" s="24" t="s">
        <v>14</v>
      </c>
      <c r="K25" s="28" t="s">
        <v>14</v>
      </c>
      <c r="L25" s="24">
        <v>0</v>
      </c>
      <c r="M25" s="24">
        <v>0</v>
      </c>
      <c r="N25" s="24">
        <v>0</v>
      </c>
      <c r="O25" s="24">
        <v>7</v>
      </c>
      <c r="P25" s="25">
        <v>7</v>
      </c>
      <c r="Q25" s="24">
        <v>3</v>
      </c>
      <c r="R25" s="24">
        <v>2</v>
      </c>
      <c r="S25" s="24">
        <v>8</v>
      </c>
      <c r="T25" s="29">
        <v>4.333333333333333</v>
      </c>
      <c r="U25" s="24">
        <v>15</v>
      </c>
      <c r="V25" s="24">
        <v>144</v>
      </c>
      <c r="W25" s="25">
        <v>30.34400360150626</v>
      </c>
      <c r="X25" s="24">
        <v>6</v>
      </c>
      <c r="Y25" s="24">
        <v>27</v>
      </c>
      <c r="Z25" s="24">
        <v>630</v>
      </c>
      <c r="AA25" s="24">
        <v>6</v>
      </c>
      <c r="AB25" s="24">
        <v>19</v>
      </c>
      <c r="AC25" s="25">
        <v>708</v>
      </c>
      <c r="AD25" s="24">
        <v>58</v>
      </c>
      <c r="AE25" s="24">
        <v>540</v>
      </c>
      <c r="AF25" s="25">
        <v>36.6</v>
      </c>
      <c r="AG25" s="30">
        <v>2.5</v>
      </c>
      <c r="AH25" s="30">
        <v>3.5000000000000004</v>
      </c>
      <c r="AI25" s="29">
        <v>47.23485763501578</v>
      </c>
    </row>
    <row r="26" spans="1:35" ht="15">
      <c r="A26" s="82" t="s">
        <v>15</v>
      </c>
      <c r="B26" s="26">
        <v>4</v>
      </c>
      <c r="C26" s="26">
        <v>18</v>
      </c>
      <c r="D26" s="26">
        <v>1.693566601407806</v>
      </c>
      <c r="E26" s="27">
        <v>20.72546540184378</v>
      </c>
      <c r="F26" s="24">
        <v>24</v>
      </c>
      <c r="G26" s="24">
        <v>139</v>
      </c>
      <c r="H26" s="25">
        <v>436.5428463836529</v>
      </c>
      <c r="I26" s="24">
        <v>8</v>
      </c>
      <c r="J26" s="24">
        <v>15</v>
      </c>
      <c r="K26" s="28">
        <v>2.2906472641061217</v>
      </c>
      <c r="L26" s="24">
        <v>6</v>
      </c>
      <c r="M26" s="24">
        <v>6.2</v>
      </c>
      <c r="N26" s="24">
        <v>34.8</v>
      </c>
      <c r="O26" s="24">
        <v>8</v>
      </c>
      <c r="P26" s="25">
        <v>14</v>
      </c>
      <c r="Q26" s="24">
        <v>10</v>
      </c>
      <c r="R26" s="24">
        <v>1</v>
      </c>
      <c r="S26" s="24">
        <v>7</v>
      </c>
      <c r="T26" s="29">
        <v>6</v>
      </c>
      <c r="U26" s="24">
        <v>17</v>
      </c>
      <c r="V26" s="24">
        <v>616</v>
      </c>
      <c r="W26" s="25">
        <v>31.414208002202148</v>
      </c>
      <c r="X26" s="24">
        <v>5</v>
      </c>
      <c r="Y26" s="24">
        <v>23</v>
      </c>
      <c r="Z26" s="24">
        <v>1551</v>
      </c>
      <c r="AA26" s="24">
        <v>7</v>
      </c>
      <c r="AB26" s="24">
        <v>21</v>
      </c>
      <c r="AC26" s="25">
        <v>1666</v>
      </c>
      <c r="AD26" s="24">
        <v>39</v>
      </c>
      <c r="AE26" s="24">
        <v>564</v>
      </c>
      <c r="AF26" s="25">
        <v>23.8</v>
      </c>
      <c r="AG26" s="30">
        <v>3.33</v>
      </c>
      <c r="AH26" s="30">
        <v>9</v>
      </c>
      <c r="AI26" s="29">
        <v>32.05793603984469</v>
      </c>
    </row>
    <row r="27" spans="1:35" ht="15">
      <c r="A27" s="82" t="s">
        <v>16</v>
      </c>
      <c r="B27" s="26">
        <v>4</v>
      </c>
      <c r="C27" s="26">
        <v>14</v>
      </c>
      <c r="D27" s="26">
        <v>50.338057906952216</v>
      </c>
      <c r="E27" s="27">
        <v>428.1696401463626</v>
      </c>
      <c r="F27" s="24">
        <v>15</v>
      </c>
      <c r="G27" s="24">
        <v>132</v>
      </c>
      <c r="H27" s="25">
        <v>721.1592741842762</v>
      </c>
      <c r="I27" s="24">
        <v>4</v>
      </c>
      <c r="J27" s="24">
        <v>59</v>
      </c>
      <c r="K27" s="28">
        <v>13.164505962424641</v>
      </c>
      <c r="L27" s="24">
        <v>1</v>
      </c>
      <c r="M27" s="24">
        <v>0</v>
      </c>
      <c r="N27" s="24">
        <v>1.9</v>
      </c>
      <c r="O27" s="24">
        <v>3</v>
      </c>
      <c r="P27" s="25">
        <v>4</v>
      </c>
      <c r="Q27" s="24">
        <v>6</v>
      </c>
      <c r="R27" s="24">
        <v>1</v>
      </c>
      <c r="S27" s="24">
        <v>4</v>
      </c>
      <c r="T27" s="29">
        <v>3.6666666666666665</v>
      </c>
      <c r="U27" s="24">
        <v>46</v>
      </c>
      <c r="V27" s="24">
        <v>270</v>
      </c>
      <c r="W27" s="25">
        <v>44.891378320720875</v>
      </c>
      <c r="X27" s="24">
        <v>11</v>
      </c>
      <c r="Y27" s="24">
        <v>41</v>
      </c>
      <c r="Z27" s="24">
        <v>2262</v>
      </c>
      <c r="AA27" s="24">
        <v>11</v>
      </c>
      <c r="AB27" s="24">
        <v>49</v>
      </c>
      <c r="AC27" s="25">
        <v>3830</v>
      </c>
      <c r="AD27" s="24">
        <v>37</v>
      </c>
      <c r="AE27" s="24">
        <v>446</v>
      </c>
      <c r="AF27" s="25">
        <v>83</v>
      </c>
      <c r="AG27" s="30">
        <v>4</v>
      </c>
      <c r="AH27" s="30">
        <v>9</v>
      </c>
      <c r="AI27" s="29">
        <v>21.664063081178725</v>
      </c>
    </row>
    <row r="28" spans="1:35" ht="15">
      <c r="A28" s="82" t="s">
        <v>17</v>
      </c>
      <c r="B28" s="26">
        <v>11</v>
      </c>
      <c r="C28" s="26">
        <v>32</v>
      </c>
      <c r="D28" s="26">
        <v>151.57782764417632</v>
      </c>
      <c r="E28" s="27">
        <v>0</v>
      </c>
      <c r="F28" s="24">
        <v>25</v>
      </c>
      <c r="G28" s="24">
        <v>212</v>
      </c>
      <c r="H28" s="25">
        <v>8262.031904222693</v>
      </c>
      <c r="I28" s="24">
        <v>5</v>
      </c>
      <c r="J28" s="24">
        <v>94</v>
      </c>
      <c r="K28" s="28">
        <v>6.303091862583447</v>
      </c>
      <c r="L28" s="24">
        <v>1</v>
      </c>
      <c r="M28" s="24">
        <v>0</v>
      </c>
      <c r="N28" s="24">
        <v>0.2</v>
      </c>
      <c r="O28" s="24">
        <v>2</v>
      </c>
      <c r="P28" s="25">
        <v>3</v>
      </c>
      <c r="Q28" s="24">
        <v>4</v>
      </c>
      <c r="R28" s="24">
        <v>1</v>
      </c>
      <c r="S28" s="24">
        <v>5</v>
      </c>
      <c r="T28" s="29">
        <v>3.3333333333333335</v>
      </c>
      <c r="U28" s="24">
        <v>32</v>
      </c>
      <c r="V28" s="24">
        <v>140</v>
      </c>
      <c r="W28" s="25">
        <v>278.6215469954477</v>
      </c>
      <c r="X28" s="24">
        <v>9</v>
      </c>
      <c r="Y28" s="24">
        <v>47</v>
      </c>
      <c r="Z28" s="24">
        <v>2747</v>
      </c>
      <c r="AA28" s="24">
        <v>10</v>
      </c>
      <c r="AB28" s="24">
        <v>71</v>
      </c>
      <c r="AC28" s="25">
        <v>4285</v>
      </c>
      <c r="AD28" s="24">
        <v>44</v>
      </c>
      <c r="AE28" s="24">
        <v>832</v>
      </c>
      <c r="AF28" s="25">
        <v>38.6</v>
      </c>
      <c r="AG28" s="30" t="s">
        <v>0</v>
      </c>
      <c r="AH28" s="30" t="s">
        <v>0</v>
      </c>
      <c r="AI28" s="29">
        <v>0</v>
      </c>
    </row>
    <row r="29" spans="1:35" ht="15">
      <c r="A29" s="82" t="s">
        <v>99</v>
      </c>
      <c r="B29" s="26">
        <v>9</v>
      </c>
      <c r="C29" s="26">
        <v>85</v>
      </c>
      <c r="D29" s="26">
        <v>138.38159823659294</v>
      </c>
      <c r="E29" s="27">
        <v>36.58523049773132</v>
      </c>
      <c r="F29" s="24">
        <v>23</v>
      </c>
      <c r="G29" s="24">
        <v>709</v>
      </c>
      <c r="H29" s="25">
        <v>53.56260671020353</v>
      </c>
      <c r="I29" s="24">
        <v>7</v>
      </c>
      <c r="J29" s="24">
        <v>56</v>
      </c>
      <c r="K29" s="28">
        <v>4.352756927878892</v>
      </c>
      <c r="L29" s="24">
        <v>0</v>
      </c>
      <c r="M29" s="24">
        <v>0</v>
      </c>
      <c r="N29" s="24">
        <v>0</v>
      </c>
      <c r="O29" s="24">
        <v>8</v>
      </c>
      <c r="P29" s="25">
        <v>8</v>
      </c>
      <c r="Q29" s="24">
        <v>5</v>
      </c>
      <c r="R29" s="24">
        <v>9</v>
      </c>
      <c r="S29" s="24">
        <v>2</v>
      </c>
      <c r="T29" s="29">
        <v>5.333333333333333</v>
      </c>
      <c r="U29" s="24">
        <v>39</v>
      </c>
      <c r="V29" s="24">
        <v>173</v>
      </c>
      <c r="W29" s="25">
        <v>22.729098774263175</v>
      </c>
      <c r="X29" s="24">
        <v>11</v>
      </c>
      <c r="Y29" s="24">
        <v>22</v>
      </c>
      <c r="Z29" s="24">
        <v>732</v>
      </c>
      <c r="AA29" s="24">
        <v>11</v>
      </c>
      <c r="AB29" s="24">
        <v>29</v>
      </c>
      <c r="AC29" s="25">
        <v>872</v>
      </c>
      <c r="AD29" s="24">
        <v>44</v>
      </c>
      <c r="AE29" s="24">
        <v>401</v>
      </c>
      <c r="AF29" s="25">
        <v>102.7</v>
      </c>
      <c r="AG29" s="30" t="s">
        <v>0</v>
      </c>
      <c r="AH29" s="30" t="s">
        <v>0</v>
      </c>
      <c r="AI29" s="29">
        <v>0</v>
      </c>
    </row>
    <row r="30" spans="1:35" ht="15">
      <c r="A30" s="82" t="s">
        <v>100</v>
      </c>
      <c r="B30" s="26">
        <v>10</v>
      </c>
      <c r="C30" s="26">
        <v>35</v>
      </c>
      <c r="D30" s="26">
        <v>114.98783891186312</v>
      </c>
      <c r="E30" s="27">
        <v>182.90705514124082</v>
      </c>
      <c r="F30" s="24">
        <v>14</v>
      </c>
      <c r="G30" s="24">
        <v>227</v>
      </c>
      <c r="H30" s="25">
        <v>1178.4335748639865</v>
      </c>
      <c r="I30" s="24">
        <v>5</v>
      </c>
      <c r="J30" s="24">
        <v>93</v>
      </c>
      <c r="K30" s="28">
        <v>19.18582038285874</v>
      </c>
      <c r="L30" s="24">
        <v>2</v>
      </c>
      <c r="M30" s="24">
        <v>0</v>
      </c>
      <c r="N30" s="24">
        <v>1.8</v>
      </c>
      <c r="O30" s="24">
        <v>3</v>
      </c>
      <c r="P30" s="25">
        <v>5</v>
      </c>
      <c r="Q30" s="24">
        <v>6</v>
      </c>
      <c r="R30" s="24">
        <v>1</v>
      </c>
      <c r="S30" s="24">
        <v>6</v>
      </c>
      <c r="T30" s="29">
        <v>4.333333333333333</v>
      </c>
      <c r="U30" s="24">
        <v>44</v>
      </c>
      <c r="V30" s="24">
        <v>654</v>
      </c>
      <c r="W30" s="25">
        <v>49.056463580873704</v>
      </c>
      <c r="X30" s="24">
        <v>10</v>
      </c>
      <c r="Y30" s="24">
        <v>23</v>
      </c>
      <c r="Z30" s="24">
        <v>1250</v>
      </c>
      <c r="AA30" s="24">
        <v>12</v>
      </c>
      <c r="AB30" s="24">
        <v>26</v>
      </c>
      <c r="AC30" s="25">
        <v>2002</v>
      </c>
      <c r="AD30" s="24">
        <v>43</v>
      </c>
      <c r="AE30" s="24">
        <v>800</v>
      </c>
      <c r="AF30" s="25">
        <v>46.6</v>
      </c>
      <c r="AG30" s="30">
        <v>3.1666666666666665</v>
      </c>
      <c r="AH30" s="30">
        <v>33.5</v>
      </c>
      <c r="AI30" s="29">
        <v>13.275797122115854</v>
      </c>
    </row>
    <row r="31" spans="1:35" ht="15">
      <c r="A31" s="82" t="s">
        <v>101</v>
      </c>
      <c r="B31" s="26">
        <v>1</v>
      </c>
      <c r="C31" s="26">
        <v>5</v>
      </c>
      <c r="D31" s="26">
        <v>0.44875095911346524</v>
      </c>
      <c r="E31" s="27">
        <v>0</v>
      </c>
      <c r="F31" s="24">
        <v>14</v>
      </c>
      <c r="G31" s="24">
        <v>75</v>
      </c>
      <c r="H31" s="25">
        <v>100.7068593403307</v>
      </c>
      <c r="I31" s="24">
        <v>6</v>
      </c>
      <c r="J31" s="24">
        <v>17</v>
      </c>
      <c r="K31" s="28">
        <v>1.7782121321215751</v>
      </c>
      <c r="L31" s="24">
        <v>6</v>
      </c>
      <c r="M31" s="24">
        <v>100</v>
      </c>
      <c r="N31" s="24">
        <v>0</v>
      </c>
      <c r="O31" s="24">
        <v>6</v>
      </c>
      <c r="P31" s="25">
        <v>12</v>
      </c>
      <c r="Q31" s="24">
        <v>8</v>
      </c>
      <c r="R31" s="24">
        <v>9</v>
      </c>
      <c r="S31" s="24">
        <v>8</v>
      </c>
      <c r="T31" s="29">
        <v>8.333333333333334</v>
      </c>
      <c r="U31" s="24">
        <v>9</v>
      </c>
      <c r="V31" s="24">
        <v>119</v>
      </c>
      <c r="W31" s="25">
        <v>43.56559816055857</v>
      </c>
      <c r="X31" s="24">
        <v>3</v>
      </c>
      <c r="Y31" s="24">
        <v>7</v>
      </c>
      <c r="Z31" s="24">
        <v>1610</v>
      </c>
      <c r="AA31" s="24">
        <v>4</v>
      </c>
      <c r="AB31" s="24">
        <v>11</v>
      </c>
      <c r="AC31" s="25">
        <v>1660</v>
      </c>
      <c r="AD31" s="24">
        <v>36</v>
      </c>
      <c r="AE31" s="24">
        <v>570</v>
      </c>
      <c r="AF31" s="25">
        <v>22.3</v>
      </c>
      <c r="AG31" s="30">
        <v>0.75</v>
      </c>
      <c r="AH31" s="30">
        <v>3.5000000000000004</v>
      </c>
      <c r="AI31" s="29">
        <v>88.6794052185429</v>
      </c>
    </row>
    <row r="32" spans="1:35" ht="15">
      <c r="A32" s="82" t="s">
        <v>102</v>
      </c>
      <c r="B32" s="26">
        <v>9</v>
      </c>
      <c r="C32" s="26">
        <v>24</v>
      </c>
      <c r="D32" s="26">
        <v>16.96252936456878</v>
      </c>
      <c r="E32" s="27">
        <v>38.90488386368987</v>
      </c>
      <c r="F32" s="24">
        <v>18</v>
      </c>
      <c r="G32" s="24">
        <v>120</v>
      </c>
      <c r="H32" s="25">
        <v>523.2769127480469</v>
      </c>
      <c r="I32" s="24">
        <v>6</v>
      </c>
      <c r="J32" s="24">
        <v>73</v>
      </c>
      <c r="K32" s="28">
        <v>7.562564620668955</v>
      </c>
      <c r="L32" s="24">
        <v>2</v>
      </c>
      <c r="M32" s="24">
        <v>0</v>
      </c>
      <c r="N32" s="24">
        <v>23</v>
      </c>
      <c r="O32" s="24">
        <v>2</v>
      </c>
      <c r="P32" s="25">
        <v>4</v>
      </c>
      <c r="Q32" s="24">
        <v>1</v>
      </c>
      <c r="R32" s="24">
        <v>5</v>
      </c>
      <c r="S32" s="24">
        <v>6</v>
      </c>
      <c r="T32" s="29">
        <v>4</v>
      </c>
      <c r="U32" s="24">
        <v>56</v>
      </c>
      <c r="V32" s="24">
        <v>186</v>
      </c>
      <c r="W32" s="25">
        <v>49.653621838499866</v>
      </c>
      <c r="X32" s="24">
        <v>5</v>
      </c>
      <c r="Y32" s="24">
        <v>19</v>
      </c>
      <c r="Z32" s="24">
        <v>1200</v>
      </c>
      <c r="AA32" s="24">
        <v>5</v>
      </c>
      <c r="AB32" s="24">
        <v>18</v>
      </c>
      <c r="AC32" s="25">
        <v>1000</v>
      </c>
      <c r="AD32" s="24">
        <v>37</v>
      </c>
      <c r="AE32" s="24">
        <v>425</v>
      </c>
      <c r="AF32" s="25">
        <v>21.8</v>
      </c>
      <c r="AG32" s="30" t="s">
        <v>0</v>
      </c>
      <c r="AH32" s="30" t="s">
        <v>0</v>
      </c>
      <c r="AI32" s="29">
        <v>0</v>
      </c>
    </row>
    <row r="33" spans="1:35" ht="15">
      <c r="A33" s="82" t="s">
        <v>103</v>
      </c>
      <c r="B33" s="26">
        <v>8</v>
      </c>
      <c r="C33" s="26">
        <v>22</v>
      </c>
      <c r="D33" s="26">
        <v>244.94865286480427</v>
      </c>
      <c r="E33" s="27">
        <v>507.109731494413</v>
      </c>
      <c r="F33" s="24">
        <v>21</v>
      </c>
      <c r="G33" s="24">
        <v>239</v>
      </c>
      <c r="H33" s="25">
        <v>275.21352237933286</v>
      </c>
      <c r="I33" s="24">
        <v>5</v>
      </c>
      <c r="J33" s="24">
        <v>75</v>
      </c>
      <c r="K33" s="28">
        <v>18.552132919448322</v>
      </c>
      <c r="L33" s="24">
        <v>2</v>
      </c>
      <c r="M33" s="24">
        <v>0</v>
      </c>
      <c r="N33" s="24">
        <v>2.1</v>
      </c>
      <c r="O33" s="24">
        <v>3</v>
      </c>
      <c r="P33" s="25">
        <v>5</v>
      </c>
      <c r="Q33" s="24">
        <v>6</v>
      </c>
      <c r="R33" s="24">
        <v>1</v>
      </c>
      <c r="S33" s="24">
        <v>5</v>
      </c>
      <c r="T33" s="29">
        <v>4</v>
      </c>
      <c r="U33" s="24">
        <v>54</v>
      </c>
      <c r="V33" s="24">
        <v>504</v>
      </c>
      <c r="W33" s="25">
        <v>203.7906932084043</v>
      </c>
      <c r="X33" s="24">
        <v>9</v>
      </c>
      <c r="Y33" s="24">
        <v>54</v>
      </c>
      <c r="Z33" s="24">
        <v>5491</v>
      </c>
      <c r="AA33" s="24">
        <v>17</v>
      </c>
      <c r="AB33" s="24">
        <v>62</v>
      </c>
      <c r="AC33" s="25">
        <v>5554</v>
      </c>
      <c r="AD33" s="24">
        <v>43</v>
      </c>
      <c r="AE33" s="24">
        <v>660</v>
      </c>
      <c r="AF33" s="25">
        <v>82</v>
      </c>
      <c r="AG33" s="30">
        <v>4.75</v>
      </c>
      <c r="AH33" s="30">
        <v>76</v>
      </c>
      <c r="AI33" s="29">
        <v>0</v>
      </c>
    </row>
    <row r="34" spans="1:35" ht="15">
      <c r="A34" s="82" t="s">
        <v>18</v>
      </c>
      <c r="B34" s="26">
        <v>13</v>
      </c>
      <c r="C34" s="26">
        <v>75</v>
      </c>
      <c r="D34" s="26">
        <v>246.39372517656363</v>
      </c>
      <c r="E34" s="27">
        <v>369.2592096950822</v>
      </c>
      <c r="F34" s="24">
        <v>14</v>
      </c>
      <c r="G34" s="24">
        <v>164</v>
      </c>
      <c r="H34" s="25">
        <v>6383.383957998884</v>
      </c>
      <c r="I34" s="24">
        <v>6</v>
      </c>
      <c r="J34" s="24">
        <v>44</v>
      </c>
      <c r="K34" s="28">
        <v>18.724948104531673</v>
      </c>
      <c r="L34" s="24">
        <v>1</v>
      </c>
      <c r="M34" s="24">
        <v>0</v>
      </c>
      <c r="N34" s="24">
        <v>0.2</v>
      </c>
      <c r="O34" s="24">
        <v>3</v>
      </c>
      <c r="P34" s="25">
        <v>4</v>
      </c>
      <c r="Q34" s="24">
        <v>6</v>
      </c>
      <c r="R34" s="24">
        <v>1</v>
      </c>
      <c r="S34" s="24">
        <v>3</v>
      </c>
      <c r="T34" s="29">
        <v>3.3333333333333335</v>
      </c>
      <c r="U34" s="24">
        <v>54</v>
      </c>
      <c r="V34" s="24">
        <v>732</v>
      </c>
      <c r="W34" s="25">
        <v>60.93199446941486</v>
      </c>
      <c r="X34" s="24">
        <v>6</v>
      </c>
      <c r="Y34" s="24">
        <v>75</v>
      </c>
      <c r="Z34" s="24">
        <v>5497</v>
      </c>
      <c r="AA34" s="24">
        <v>10</v>
      </c>
      <c r="AB34" s="24">
        <v>100</v>
      </c>
      <c r="AC34" s="25">
        <v>6150</v>
      </c>
      <c r="AD34" s="24">
        <v>41</v>
      </c>
      <c r="AE34" s="24">
        <v>743</v>
      </c>
      <c r="AF34" s="25">
        <v>45.7</v>
      </c>
      <c r="AG34" s="30" t="s">
        <v>0</v>
      </c>
      <c r="AH34" s="30" t="s">
        <v>0</v>
      </c>
      <c r="AI34" s="29">
        <v>0</v>
      </c>
    </row>
    <row r="35" spans="1:35" ht="15">
      <c r="A35" s="82" t="s">
        <v>19</v>
      </c>
      <c r="B35" s="26">
        <v>9</v>
      </c>
      <c r="C35" s="26">
        <v>27</v>
      </c>
      <c r="D35" s="26">
        <v>6.87438932631797</v>
      </c>
      <c r="E35" s="27">
        <v>0</v>
      </c>
      <c r="F35" s="24">
        <v>18</v>
      </c>
      <c r="G35" s="24">
        <v>155</v>
      </c>
      <c r="H35" s="25">
        <v>97.79522344776538</v>
      </c>
      <c r="I35" s="24">
        <v>6</v>
      </c>
      <c r="J35" s="24">
        <v>31</v>
      </c>
      <c r="K35" s="28">
        <v>1.2762066636858196</v>
      </c>
      <c r="L35" s="24">
        <v>5</v>
      </c>
      <c r="M35" s="24">
        <v>33.9</v>
      </c>
      <c r="N35" s="24">
        <v>32.9</v>
      </c>
      <c r="O35" s="24">
        <v>4</v>
      </c>
      <c r="P35" s="25">
        <v>9</v>
      </c>
      <c r="Q35" s="24">
        <v>7</v>
      </c>
      <c r="R35" s="24">
        <v>6</v>
      </c>
      <c r="S35" s="24">
        <v>5</v>
      </c>
      <c r="T35" s="29">
        <v>6</v>
      </c>
      <c r="U35" s="24">
        <v>10</v>
      </c>
      <c r="V35" s="24">
        <v>316</v>
      </c>
      <c r="W35" s="25">
        <v>25.265081303654597</v>
      </c>
      <c r="X35" s="24">
        <v>6</v>
      </c>
      <c r="Y35" s="24">
        <v>21</v>
      </c>
      <c r="Z35" s="24">
        <v>745</v>
      </c>
      <c r="AA35" s="24">
        <v>7</v>
      </c>
      <c r="AB35" s="24">
        <v>21</v>
      </c>
      <c r="AC35" s="25">
        <v>795</v>
      </c>
      <c r="AD35" s="24">
        <v>36</v>
      </c>
      <c r="AE35" s="24">
        <v>480</v>
      </c>
      <c r="AF35" s="25">
        <v>28.6</v>
      </c>
      <c r="AG35" s="30">
        <v>4.46</v>
      </c>
      <c r="AH35" s="30">
        <v>14.499999999999998</v>
      </c>
      <c r="AI35" s="29">
        <v>21.292992657326927</v>
      </c>
    </row>
    <row r="36" spans="1:35" ht="15">
      <c r="A36" s="82" t="s">
        <v>20</v>
      </c>
      <c r="B36" s="26">
        <v>14</v>
      </c>
      <c r="C36" s="26">
        <v>38</v>
      </c>
      <c r="D36" s="26">
        <v>4.893741862430959</v>
      </c>
      <c r="E36" s="27">
        <v>130.92991031229076</v>
      </c>
      <c r="F36" s="24">
        <v>37</v>
      </c>
      <c r="G36" s="24">
        <v>336</v>
      </c>
      <c r="H36" s="25">
        <v>579.2261808995446</v>
      </c>
      <c r="I36" s="24">
        <v>4</v>
      </c>
      <c r="J36" s="24">
        <v>29</v>
      </c>
      <c r="K36" s="28">
        <v>3.6480076337811735</v>
      </c>
      <c r="L36" s="24">
        <v>4</v>
      </c>
      <c r="M36" s="24">
        <v>0</v>
      </c>
      <c r="N36" s="24">
        <v>62.1</v>
      </c>
      <c r="O36" s="24">
        <v>6</v>
      </c>
      <c r="P36" s="25">
        <v>10</v>
      </c>
      <c r="Q36" s="24">
        <v>10</v>
      </c>
      <c r="R36" s="24">
        <v>1</v>
      </c>
      <c r="S36" s="24">
        <v>4</v>
      </c>
      <c r="T36" s="29">
        <v>5</v>
      </c>
      <c r="U36" s="24">
        <v>7</v>
      </c>
      <c r="V36" s="24">
        <v>504</v>
      </c>
      <c r="W36" s="25">
        <v>63.80558125901925</v>
      </c>
      <c r="X36" s="24">
        <v>7</v>
      </c>
      <c r="Y36" s="24">
        <v>21</v>
      </c>
      <c r="Z36" s="24">
        <v>500</v>
      </c>
      <c r="AA36" s="24">
        <v>5</v>
      </c>
      <c r="AB36" s="24">
        <v>24</v>
      </c>
      <c r="AC36" s="25">
        <v>545</v>
      </c>
      <c r="AD36" s="24">
        <v>34</v>
      </c>
      <c r="AE36" s="24">
        <v>406</v>
      </c>
      <c r="AF36" s="25">
        <v>11.1</v>
      </c>
      <c r="AG36" s="30">
        <v>1.67</v>
      </c>
      <c r="AH36" s="30">
        <v>22</v>
      </c>
      <c r="AI36" s="29">
        <v>35.25406914867196</v>
      </c>
    </row>
    <row r="37" spans="1:35" ht="15">
      <c r="A37" s="82" t="s">
        <v>21</v>
      </c>
      <c r="B37" s="26">
        <v>9</v>
      </c>
      <c r="C37" s="26">
        <v>20</v>
      </c>
      <c r="D37" s="26">
        <v>13.101754375398974</v>
      </c>
      <c r="E37" s="27">
        <v>0</v>
      </c>
      <c r="F37" s="24">
        <v>11</v>
      </c>
      <c r="G37" s="24">
        <v>51</v>
      </c>
      <c r="H37" s="25">
        <v>402.76851786729236</v>
      </c>
      <c r="I37" s="24">
        <v>7</v>
      </c>
      <c r="J37" s="24">
        <v>20</v>
      </c>
      <c r="K37" s="28">
        <v>1.9956604908978626</v>
      </c>
      <c r="L37" s="24">
        <v>5</v>
      </c>
      <c r="M37" s="24">
        <v>60.5</v>
      </c>
      <c r="N37" s="24">
        <v>0</v>
      </c>
      <c r="O37" s="24">
        <v>5</v>
      </c>
      <c r="P37" s="25">
        <v>10</v>
      </c>
      <c r="Q37" s="24">
        <v>8</v>
      </c>
      <c r="R37" s="24">
        <v>8</v>
      </c>
      <c r="S37" s="24">
        <v>9</v>
      </c>
      <c r="T37" s="29">
        <v>8.333333333333334</v>
      </c>
      <c r="U37" s="24">
        <v>20</v>
      </c>
      <c r="V37" s="24">
        <v>208</v>
      </c>
      <c r="W37" s="25">
        <v>78.69099645503303</v>
      </c>
      <c r="X37" s="24">
        <v>6</v>
      </c>
      <c r="Y37" s="24">
        <v>14</v>
      </c>
      <c r="Z37" s="24">
        <v>1770</v>
      </c>
      <c r="AA37" s="24">
        <v>8</v>
      </c>
      <c r="AB37" s="24">
        <v>14</v>
      </c>
      <c r="AC37" s="25">
        <v>1750</v>
      </c>
      <c r="AD37" s="24">
        <v>34</v>
      </c>
      <c r="AE37" s="24">
        <v>1346</v>
      </c>
      <c r="AF37" s="25">
        <v>47.9</v>
      </c>
      <c r="AG37" s="30">
        <v>3</v>
      </c>
      <c r="AH37" s="30">
        <v>1</v>
      </c>
      <c r="AI37" s="29">
        <v>52.79846969774853</v>
      </c>
    </row>
    <row r="38" spans="1:35" ht="15">
      <c r="A38" s="82" t="s">
        <v>104</v>
      </c>
      <c r="B38" s="26">
        <v>11</v>
      </c>
      <c r="C38" s="26">
        <v>24</v>
      </c>
      <c r="D38" s="26">
        <v>182.0587710348366</v>
      </c>
      <c r="E38" s="27">
        <v>261.7782133624871</v>
      </c>
      <c r="F38" s="24">
        <v>18</v>
      </c>
      <c r="G38" s="24">
        <v>164</v>
      </c>
      <c r="H38" s="25">
        <v>72.61205091656288</v>
      </c>
      <c r="I38" s="24">
        <v>5</v>
      </c>
      <c r="J38" s="24">
        <v>24</v>
      </c>
      <c r="K38" s="28">
        <v>20.783925402342632</v>
      </c>
      <c r="L38" s="24">
        <v>0</v>
      </c>
      <c r="M38" s="24">
        <v>0</v>
      </c>
      <c r="N38" s="24">
        <v>0</v>
      </c>
      <c r="O38" s="24">
        <v>3</v>
      </c>
      <c r="P38" s="25">
        <v>3</v>
      </c>
      <c r="Q38" s="24">
        <v>6</v>
      </c>
      <c r="R38" s="24">
        <v>1</v>
      </c>
      <c r="S38" s="24">
        <v>5</v>
      </c>
      <c r="T38" s="29">
        <v>4</v>
      </c>
      <c r="U38" s="24">
        <v>20</v>
      </c>
      <c r="V38" s="24">
        <v>100</v>
      </c>
      <c r="W38" s="25">
        <v>217.89210876172004</v>
      </c>
      <c r="X38" s="24">
        <v>10</v>
      </c>
      <c r="Y38" s="24">
        <v>30</v>
      </c>
      <c r="Z38" s="24">
        <v>1073</v>
      </c>
      <c r="AA38" s="24">
        <v>10</v>
      </c>
      <c r="AB38" s="24">
        <v>21</v>
      </c>
      <c r="AC38" s="25">
        <v>1057</v>
      </c>
      <c r="AD38" s="24">
        <v>43</v>
      </c>
      <c r="AE38" s="24">
        <v>506</v>
      </c>
      <c r="AF38" s="25">
        <v>89.4</v>
      </c>
      <c r="AG38" s="30" t="s">
        <v>0</v>
      </c>
      <c r="AH38" s="30" t="s">
        <v>0</v>
      </c>
      <c r="AI38" s="29">
        <v>0</v>
      </c>
    </row>
    <row r="39" spans="1:35" ht="15">
      <c r="A39" s="82" t="s">
        <v>105</v>
      </c>
      <c r="B39" s="26">
        <v>14</v>
      </c>
      <c r="C39" s="26">
        <v>127</v>
      </c>
      <c r="D39" s="26">
        <v>847.6375709206391</v>
      </c>
      <c r="E39" s="27">
        <v>0</v>
      </c>
      <c r="F39" s="24">
        <v>14</v>
      </c>
      <c r="G39" s="24">
        <v>248</v>
      </c>
      <c r="H39" s="25">
        <v>4505.817300284204</v>
      </c>
      <c r="I39" s="24">
        <v>6</v>
      </c>
      <c r="J39" s="24">
        <v>54</v>
      </c>
      <c r="K39" s="28">
        <v>9.804541110326706</v>
      </c>
      <c r="L39" s="24">
        <v>0</v>
      </c>
      <c r="M39" s="24">
        <v>0</v>
      </c>
      <c r="N39" s="24">
        <v>0</v>
      </c>
      <c r="O39" s="24">
        <v>3</v>
      </c>
      <c r="P39" s="25">
        <v>3</v>
      </c>
      <c r="Q39" s="24">
        <v>3</v>
      </c>
      <c r="R39" s="24">
        <v>3</v>
      </c>
      <c r="S39" s="24">
        <v>4</v>
      </c>
      <c r="T39" s="29">
        <v>3.3333333333333335</v>
      </c>
      <c r="U39" s="24">
        <v>32</v>
      </c>
      <c r="V39" s="24">
        <v>308</v>
      </c>
      <c r="W39" s="25">
        <v>293.3070252968363</v>
      </c>
      <c r="X39" s="24">
        <v>8</v>
      </c>
      <c r="Y39" s="24">
        <v>44</v>
      </c>
      <c r="Z39" s="24">
        <v>2897</v>
      </c>
      <c r="AA39" s="24">
        <v>9</v>
      </c>
      <c r="AB39" s="24">
        <v>63</v>
      </c>
      <c r="AC39" s="25">
        <v>2933</v>
      </c>
      <c r="AD39" s="24">
        <v>43</v>
      </c>
      <c r="AE39" s="24">
        <v>625</v>
      </c>
      <c r="AF39" s="25">
        <v>151.8</v>
      </c>
      <c r="AG39" s="30">
        <v>5.166666666666667</v>
      </c>
      <c r="AH39" s="30">
        <v>28.499999999999996</v>
      </c>
      <c r="AI39" s="29">
        <v>5.430067616264132</v>
      </c>
    </row>
    <row r="40" spans="1:35" ht="15">
      <c r="A40" s="82" t="s">
        <v>106</v>
      </c>
      <c r="B40" s="26">
        <v>10</v>
      </c>
      <c r="C40" s="26">
        <v>160</v>
      </c>
      <c r="D40" s="26">
        <v>86.51536195189726</v>
      </c>
      <c r="E40" s="27">
        <v>96.48375920084897</v>
      </c>
      <c r="F40" s="24">
        <v>17</v>
      </c>
      <c r="G40" s="24">
        <v>169</v>
      </c>
      <c r="H40" s="25">
        <v>179.2698155917126</v>
      </c>
      <c r="I40" s="24">
        <v>6</v>
      </c>
      <c r="J40" s="24">
        <v>55</v>
      </c>
      <c r="K40" s="28">
        <v>10.263182556227234</v>
      </c>
      <c r="L40" s="24">
        <v>2</v>
      </c>
      <c r="M40" s="24">
        <v>0</v>
      </c>
      <c r="N40" s="24">
        <v>3</v>
      </c>
      <c r="O40" s="24">
        <v>3</v>
      </c>
      <c r="P40" s="25">
        <v>5</v>
      </c>
      <c r="Q40" s="24">
        <v>6</v>
      </c>
      <c r="R40" s="24">
        <v>1</v>
      </c>
      <c r="S40" s="24">
        <v>3</v>
      </c>
      <c r="T40" s="29">
        <v>3.3333333333333335</v>
      </c>
      <c r="U40" s="24">
        <v>61</v>
      </c>
      <c r="V40" s="24">
        <v>606</v>
      </c>
      <c r="W40" s="25">
        <v>65.50620817849357</v>
      </c>
      <c r="X40" s="24">
        <v>11</v>
      </c>
      <c r="Y40" s="24">
        <v>50</v>
      </c>
      <c r="Z40" s="24">
        <v>2490</v>
      </c>
      <c r="AA40" s="24">
        <v>10</v>
      </c>
      <c r="AB40" s="24">
        <v>62</v>
      </c>
      <c r="AC40" s="25">
        <v>2959</v>
      </c>
      <c r="AD40" s="24">
        <v>44</v>
      </c>
      <c r="AE40" s="24">
        <v>560</v>
      </c>
      <c r="AF40" s="25">
        <v>53.2</v>
      </c>
      <c r="AG40" s="30">
        <v>3.33</v>
      </c>
      <c r="AH40" s="30">
        <v>25</v>
      </c>
      <c r="AI40" s="29">
        <v>17.80037922888237</v>
      </c>
    </row>
    <row r="41" spans="1:35" ht="15">
      <c r="A41" s="82" t="s">
        <v>22</v>
      </c>
      <c r="B41" s="26">
        <v>12</v>
      </c>
      <c r="C41" s="26">
        <v>60</v>
      </c>
      <c r="D41" s="26">
        <v>10.452533143553369</v>
      </c>
      <c r="E41" s="27">
        <v>0</v>
      </c>
      <c r="F41" s="24">
        <v>23</v>
      </c>
      <c r="G41" s="24">
        <v>191</v>
      </c>
      <c r="H41" s="25">
        <v>183.57734141324826</v>
      </c>
      <c r="I41" s="24">
        <v>6</v>
      </c>
      <c r="J41" s="24">
        <v>21</v>
      </c>
      <c r="K41" s="28">
        <v>3.4031141660207136</v>
      </c>
      <c r="L41" s="24">
        <v>5</v>
      </c>
      <c r="M41" s="24">
        <v>56</v>
      </c>
      <c r="N41" s="24">
        <v>24.3</v>
      </c>
      <c r="O41" s="24">
        <v>5</v>
      </c>
      <c r="P41" s="25">
        <v>10</v>
      </c>
      <c r="Q41" s="24">
        <v>2</v>
      </c>
      <c r="R41" s="24">
        <v>5</v>
      </c>
      <c r="S41" s="24">
        <v>2</v>
      </c>
      <c r="T41" s="29">
        <v>3</v>
      </c>
      <c r="U41" s="24">
        <v>42</v>
      </c>
      <c r="V41" s="24">
        <v>282</v>
      </c>
      <c r="W41" s="25">
        <v>54.819825559064995</v>
      </c>
      <c r="X41" s="24">
        <v>6</v>
      </c>
      <c r="Y41" s="24">
        <v>13</v>
      </c>
      <c r="Z41" s="24">
        <v>1190</v>
      </c>
      <c r="AA41" s="24">
        <v>7</v>
      </c>
      <c r="AB41" s="24">
        <v>15</v>
      </c>
      <c r="AC41" s="25">
        <v>1190</v>
      </c>
      <c r="AD41" s="24">
        <v>40</v>
      </c>
      <c r="AE41" s="24">
        <v>852</v>
      </c>
      <c r="AF41" s="25">
        <v>24.3</v>
      </c>
      <c r="AG41" s="30">
        <v>3.5</v>
      </c>
      <c r="AH41" s="30">
        <v>14.499999999999998</v>
      </c>
      <c r="AI41" s="29">
        <v>25.424931789215304</v>
      </c>
    </row>
    <row r="42" spans="1:35" ht="15">
      <c r="A42" s="82" t="s">
        <v>107</v>
      </c>
      <c r="B42" s="26">
        <v>10</v>
      </c>
      <c r="C42" s="26">
        <v>40</v>
      </c>
      <c r="D42" s="26">
        <v>133.33603490019703</v>
      </c>
      <c r="E42" s="27">
        <v>204.89265458019065</v>
      </c>
      <c r="F42" s="24">
        <v>22</v>
      </c>
      <c r="G42" s="24">
        <v>629</v>
      </c>
      <c r="H42" s="25">
        <v>230.91402171187485</v>
      </c>
      <c r="I42" s="24">
        <v>6</v>
      </c>
      <c r="J42" s="24">
        <v>62</v>
      </c>
      <c r="K42" s="28">
        <v>13.904035930267268</v>
      </c>
      <c r="L42" s="24">
        <v>1</v>
      </c>
      <c r="M42" s="24">
        <v>0</v>
      </c>
      <c r="N42" s="24">
        <v>2.7</v>
      </c>
      <c r="O42" s="24">
        <v>3</v>
      </c>
      <c r="P42" s="25">
        <v>4</v>
      </c>
      <c r="Q42" s="24">
        <v>6</v>
      </c>
      <c r="R42" s="24">
        <v>1</v>
      </c>
      <c r="S42" s="24">
        <v>3</v>
      </c>
      <c r="T42" s="29">
        <v>3.3333333333333335</v>
      </c>
      <c r="U42" s="24">
        <v>66</v>
      </c>
      <c r="V42" s="24">
        <v>270</v>
      </c>
      <c r="W42" s="25">
        <v>44.721443120632394</v>
      </c>
      <c r="X42" s="24">
        <v>10</v>
      </c>
      <c r="Y42" s="24">
        <v>25</v>
      </c>
      <c r="Z42" s="24">
        <v>1969</v>
      </c>
      <c r="AA42" s="24">
        <v>9</v>
      </c>
      <c r="AB42" s="24">
        <v>36</v>
      </c>
      <c r="AC42" s="25">
        <v>2577</v>
      </c>
      <c r="AD42" s="24">
        <v>33</v>
      </c>
      <c r="AE42" s="24">
        <v>770</v>
      </c>
      <c r="AF42" s="25">
        <v>41.7</v>
      </c>
      <c r="AG42" s="30">
        <v>2.16666666666667</v>
      </c>
      <c r="AH42" s="30">
        <v>18</v>
      </c>
      <c r="AI42" s="29">
        <v>33.95225979198128</v>
      </c>
    </row>
    <row r="43" spans="1:35" ht="15">
      <c r="A43" s="82" t="s">
        <v>108</v>
      </c>
      <c r="B43" s="26">
        <v>7</v>
      </c>
      <c r="C43" s="26">
        <v>22</v>
      </c>
      <c r="D43" s="26">
        <v>8.351604412750707</v>
      </c>
      <c r="E43" s="27">
        <v>13.427016740756766</v>
      </c>
      <c r="F43" s="24">
        <v>14</v>
      </c>
      <c r="G43" s="24">
        <v>420</v>
      </c>
      <c r="H43" s="25">
        <v>831.2486142178188</v>
      </c>
      <c r="I43" s="24">
        <v>5</v>
      </c>
      <c r="J43" s="24">
        <v>104</v>
      </c>
      <c r="K43" s="28">
        <v>5.009774868187271</v>
      </c>
      <c r="L43" s="24">
        <v>4</v>
      </c>
      <c r="M43" s="24">
        <v>77</v>
      </c>
      <c r="N43" s="24">
        <v>0</v>
      </c>
      <c r="O43" s="24">
        <v>6</v>
      </c>
      <c r="P43" s="25">
        <v>10</v>
      </c>
      <c r="Q43" s="24">
        <v>1</v>
      </c>
      <c r="R43" s="24">
        <v>5</v>
      </c>
      <c r="S43" s="24">
        <v>6</v>
      </c>
      <c r="T43" s="29">
        <v>4</v>
      </c>
      <c r="U43" s="24">
        <v>17</v>
      </c>
      <c r="V43" s="24">
        <v>196</v>
      </c>
      <c r="W43" s="25">
        <v>32.467666802620634</v>
      </c>
      <c r="X43" s="24">
        <v>7</v>
      </c>
      <c r="Y43" s="24">
        <v>20</v>
      </c>
      <c r="Z43" s="24">
        <v>1281</v>
      </c>
      <c r="AA43" s="24">
        <v>8</v>
      </c>
      <c r="AB43" s="24">
        <v>16</v>
      </c>
      <c r="AC43" s="25">
        <v>1141</v>
      </c>
      <c r="AD43" s="24">
        <v>38</v>
      </c>
      <c r="AE43" s="24">
        <v>561</v>
      </c>
      <c r="AF43" s="25">
        <v>13.8</v>
      </c>
      <c r="AG43" s="30">
        <v>3.08583333333333</v>
      </c>
      <c r="AH43" s="30">
        <v>14.499999999999998</v>
      </c>
      <c r="AI43" s="29">
        <v>30.466070616126466</v>
      </c>
    </row>
    <row r="44" spans="1:35" ht="15">
      <c r="A44" s="82" t="s">
        <v>109</v>
      </c>
      <c r="B44" s="26">
        <v>6</v>
      </c>
      <c r="C44" s="26">
        <v>8</v>
      </c>
      <c r="D44" s="26">
        <v>11.697725141811693</v>
      </c>
      <c r="E44" s="27">
        <v>0</v>
      </c>
      <c r="F44" s="24">
        <v>13</v>
      </c>
      <c r="G44" s="24">
        <v>677</v>
      </c>
      <c r="H44" s="25">
        <v>50.173113217117894</v>
      </c>
      <c r="I44" s="24">
        <v>3</v>
      </c>
      <c r="J44" s="24">
        <v>34</v>
      </c>
      <c r="K44" s="28">
        <v>10.110122846123836</v>
      </c>
      <c r="L44" s="24">
        <v>0</v>
      </c>
      <c r="M44" s="24">
        <v>0</v>
      </c>
      <c r="N44" s="24">
        <v>0</v>
      </c>
      <c r="O44" s="24">
        <v>9</v>
      </c>
      <c r="P44" s="25">
        <v>9</v>
      </c>
      <c r="Q44" s="24">
        <v>4</v>
      </c>
      <c r="R44" s="24">
        <v>4</v>
      </c>
      <c r="S44" s="24">
        <v>7</v>
      </c>
      <c r="T44" s="29">
        <v>5</v>
      </c>
      <c r="U44" s="24">
        <v>27</v>
      </c>
      <c r="V44" s="24">
        <v>149</v>
      </c>
      <c r="W44" s="25">
        <v>22.553428567550696</v>
      </c>
      <c r="X44" s="24">
        <v>5</v>
      </c>
      <c r="Y44" s="24">
        <v>7</v>
      </c>
      <c r="Z44" s="24">
        <v>820</v>
      </c>
      <c r="AA44" s="24">
        <v>6</v>
      </c>
      <c r="AB44" s="24">
        <v>5</v>
      </c>
      <c r="AC44" s="25">
        <v>1030</v>
      </c>
      <c r="AD44" s="24">
        <v>43</v>
      </c>
      <c r="AE44" s="24">
        <v>735</v>
      </c>
      <c r="AF44" s="25">
        <v>16.4</v>
      </c>
      <c r="AG44" s="30">
        <v>1.5</v>
      </c>
      <c r="AH44" s="30">
        <v>14.499999999999998</v>
      </c>
      <c r="AI44" s="29">
        <v>70.73002392549685</v>
      </c>
    </row>
    <row r="45" spans="1:35" ht="15">
      <c r="A45" s="82" t="s">
        <v>110</v>
      </c>
      <c r="B45" s="26">
        <v>9</v>
      </c>
      <c r="C45" s="26">
        <v>20</v>
      </c>
      <c r="D45" s="26">
        <v>9.231509065032785</v>
      </c>
      <c r="E45" s="27">
        <v>30.517385338951357</v>
      </c>
      <c r="F45" s="24">
        <v>36</v>
      </c>
      <c r="G45" s="24">
        <v>150</v>
      </c>
      <c r="H45" s="25">
        <v>16.171162491110323</v>
      </c>
      <c r="I45" s="24">
        <v>4</v>
      </c>
      <c r="J45" s="24">
        <v>78</v>
      </c>
      <c r="K45" s="28">
        <v>3.004333468718131</v>
      </c>
      <c r="L45" s="24">
        <v>5</v>
      </c>
      <c r="M45" s="24">
        <v>73.1</v>
      </c>
      <c r="N45" s="24">
        <v>4.9</v>
      </c>
      <c r="O45" s="24">
        <v>6</v>
      </c>
      <c r="P45" s="25">
        <v>11</v>
      </c>
      <c r="Q45" s="24">
        <v>2</v>
      </c>
      <c r="R45" s="24">
        <v>5</v>
      </c>
      <c r="S45" s="24">
        <v>8</v>
      </c>
      <c r="T45" s="29">
        <v>5</v>
      </c>
      <c r="U45" s="24">
        <v>12</v>
      </c>
      <c r="V45" s="24">
        <v>613</v>
      </c>
      <c r="W45" s="25">
        <v>47.19027639807515</v>
      </c>
      <c r="X45" s="24">
        <v>4</v>
      </c>
      <c r="Y45" s="24">
        <v>17</v>
      </c>
      <c r="Z45" s="24">
        <v>1060</v>
      </c>
      <c r="AA45" s="24">
        <v>7</v>
      </c>
      <c r="AB45" s="24">
        <v>20</v>
      </c>
      <c r="AC45" s="25">
        <v>1165</v>
      </c>
      <c r="AD45" s="24">
        <v>27</v>
      </c>
      <c r="AE45" s="24">
        <v>611</v>
      </c>
      <c r="AF45" s="25">
        <v>33</v>
      </c>
      <c r="AG45" s="30">
        <v>6.5</v>
      </c>
      <c r="AH45" s="30">
        <v>14.499999999999998</v>
      </c>
      <c r="AI45" s="29">
        <v>20.881331439877673</v>
      </c>
    </row>
    <row r="46" spans="1:35" ht="15">
      <c r="A46" s="82" t="s">
        <v>111</v>
      </c>
      <c r="B46" s="26">
        <v>4</v>
      </c>
      <c r="C46" s="26">
        <v>6</v>
      </c>
      <c r="D46" s="26">
        <v>0</v>
      </c>
      <c r="E46" s="27">
        <v>38.624934951018275</v>
      </c>
      <c r="F46" s="24">
        <v>6</v>
      </c>
      <c r="G46" s="24">
        <v>69</v>
      </c>
      <c r="H46" s="25">
        <v>58.671276190596785</v>
      </c>
      <c r="I46" s="24">
        <v>6</v>
      </c>
      <c r="J46" s="24">
        <v>42</v>
      </c>
      <c r="K46" s="28">
        <v>0.6142510559995277</v>
      </c>
      <c r="L46" s="24">
        <v>4</v>
      </c>
      <c r="M46" s="24">
        <v>5.2</v>
      </c>
      <c r="N46" s="24">
        <v>0</v>
      </c>
      <c r="O46" s="24">
        <v>9</v>
      </c>
      <c r="P46" s="25">
        <v>13</v>
      </c>
      <c r="Q46" s="24">
        <v>7</v>
      </c>
      <c r="R46" s="24">
        <v>5</v>
      </c>
      <c r="S46" s="24">
        <v>7</v>
      </c>
      <c r="T46" s="29">
        <v>6.333333333333333</v>
      </c>
      <c r="U46" s="24">
        <v>9</v>
      </c>
      <c r="V46" s="24">
        <v>135</v>
      </c>
      <c r="W46" s="25">
        <v>29.19713879257889</v>
      </c>
      <c r="X46" s="24">
        <v>4</v>
      </c>
      <c r="Y46" s="24">
        <v>5</v>
      </c>
      <c r="Z46" s="24">
        <v>744</v>
      </c>
      <c r="AA46" s="24">
        <v>3</v>
      </c>
      <c r="AB46" s="24">
        <v>5</v>
      </c>
      <c r="AC46" s="25">
        <v>744</v>
      </c>
      <c r="AD46" s="24">
        <v>35</v>
      </c>
      <c r="AE46" s="24">
        <v>380</v>
      </c>
      <c r="AF46" s="25">
        <v>23.3</v>
      </c>
      <c r="AG46" s="30">
        <v>1.0833333333333333</v>
      </c>
      <c r="AH46" s="30">
        <v>4</v>
      </c>
      <c r="AI46" s="29">
        <v>86.49974095298447</v>
      </c>
    </row>
    <row r="47" spans="1:35" ht="15">
      <c r="A47" s="82" t="s">
        <v>23</v>
      </c>
      <c r="B47" s="26">
        <v>11</v>
      </c>
      <c r="C47" s="26">
        <v>37</v>
      </c>
      <c r="D47" s="26">
        <v>195.07425736514546</v>
      </c>
      <c r="E47" s="27">
        <v>500.4588134943272</v>
      </c>
      <c r="F47" s="24">
        <v>16</v>
      </c>
      <c r="G47" s="24">
        <v>179</v>
      </c>
      <c r="H47" s="25">
        <v>2145.625840180705</v>
      </c>
      <c r="I47" s="24">
        <v>7</v>
      </c>
      <c r="J47" s="24">
        <v>40</v>
      </c>
      <c r="K47" s="28">
        <v>13.207963165068376</v>
      </c>
      <c r="L47" s="24">
        <v>1</v>
      </c>
      <c r="M47" s="24">
        <v>0</v>
      </c>
      <c r="N47" s="24">
        <v>0.2</v>
      </c>
      <c r="O47" s="24">
        <v>1</v>
      </c>
      <c r="P47" s="25">
        <v>2</v>
      </c>
      <c r="Q47" s="24">
        <v>5</v>
      </c>
      <c r="R47" s="24">
        <v>2</v>
      </c>
      <c r="S47" s="24">
        <v>0</v>
      </c>
      <c r="T47" s="29">
        <v>2.3333333333333335</v>
      </c>
      <c r="U47" s="24">
        <v>23</v>
      </c>
      <c r="V47" s="24">
        <v>66</v>
      </c>
      <c r="W47" s="25">
        <v>38.731071606056894</v>
      </c>
      <c r="X47" s="24">
        <v>5</v>
      </c>
      <c r="Y47" s="24">
        <v>19</v>
      </c>
      <c r="Z47" s="24">
        <v>836</v>
      </c>
      <c r="AA47" s="24">
        <v>5</v>
      </c>
      <c r="AB47" s="24">
        <v>18</v>
      </c>
      <c r="AC47" s="25">
        <v>911</v>
      </c>
      <c r="AD47" s="24">
        <v>40</v>
      </c>
      <c r="AE47" s="24">
        <v>1225</v>
      </c>
      <c r="AF47" s="25">
        <v>34</v>
      </c>
      <c r="AG47" s="30">
        <v>5</v>
      </c>
      <c r="AH47" s="30">
        <v>18</v>
      </c>
      <c r="AI47" s="29">
        <v>15.901047534312278</v>
      </c>
    </row>
    <row r="48" spans="1:35" ht="15">
      <c r="A48" s="82" t="s">
        <v>24</v>
      </c>
      <c r="B48" s="26">
        <v>5</v>
      </c>
      <c r="C48" s="26">
        <v>14</v>
      </c>
      <c r="D48" s="26">
        <v>22.615948240751198</v>
      </c>
      <c r="E48" s="27">
        <v>0</v>
      </c>
      <c r="F48" s="24">
        <v>13</v>
      </c>
      <c r="G48" s="24">
        <v>182</v>
      </c>
      <c r="H48" s="25">
        <v>11.346967134583789</v>
      </c>
      <c r="I48" s="24">
        <v>5</v>
      </c>
      <c r="J48" s="24">
        <v>42</v>
      </c>
      <c r="K48" s="28">
        <v>13.684737945533316</v>
      </c>
      <c r="L48" s="24">
        <v>0</v>
      </c>
      <c r="M48" s="24">
        <v>0</v>
      </c>
      <c r="N48" s="24">
        <v>0</v>
      </c>
      <c r="O48" s="24">
        <v>9</v>
      </c>
      <c r="P48" s="25">
        <v>9</v>
      </c>
      <c r="Q48" s="24">
        <v>4</v>
      </c>
      <c r="R48" s="24">
        <v>8</v>
      </c>
      <c r="S48" s="24">
        <v>7</v>
      </c>
      <c r="T48" s="29">
        <v>6.333333333333333</v>
      </c>
      <c r="U48" s="24">
        <v>38</v>
      </c>
      <c r="V48" s="24">
        <v>120</v>
      </c>
      <c r="W48" s="25">
        <v>37.00181562062052</v>
      </c>
      <c r="X48" s="24">
        <v>7</v>
      </c>
      <c r="Y48" s="24">
        <v>13</v>
      </c>
      <c r="Z48" s="24">
        <v>1297</v>
      </c>
      <c r="AA48" s="24">
        <v>8</v>
      </c>
      <c r="AB48" s="24">
        <v>15</v>
      </c>
      <c r="AC48" s="25">
        <v>1310</v>
      </c>
      <c r="AD48" s="24">
        <v>47</v>
      </c>
      <c r="AE48" s="24">
        <v>681</v>
      </c>
      <c r="AF48" s="25">
        <v>36</v>
      </c>
      <c r="AG48" s="30" t="s">
        <v>0</v>
      </c>
      <c r="AH48" s="30" t="s">
        <v>0</v>
      </c>
      <c r="AI48" s="29">
        <v>0</v>
      </c>
    </row>
    <row r="49" spans="1:35" ht="15">
      <c r="A49" s="82" t="s">
        <v>112</v>
      </c>
      <c r="B49" s="26">
        <v>8</v>
      </c>
      <c r="C49" s="26">
        <v>19</v>
      </c>
      <c r="D49" s="26">
        <v>17.318431256669708</v>
      </c>
      <c r="E49" s="27">
        <v>0.0022754294570795047</v>
      </c>
      <c r="F49" s="24">
        <v>17</v>
      </c>
      <c r="G49" s="24">
        <v>214</v>
      </c>
      <c r="H49" s="25">
        <v>131.6270928650291</v>
      </c>
      <c r="I49" s="24">
        <v>7</v>
      </c>
      <c r="J49" s="24">
        <v>60</v>
      </c>
      <c r="K49" s="28">
        <v>3.7365610556670976</v>
      </c>
      <c r="L49" s="24">
        <v>6</v>
      </c>
      <c r="M49" s="24">
        <v>46.1</v>
      </c>
      <c r="N49" s="24">
        <v>29.7</v>
      </c>
      <c r="O49" s="24">
        <v>3</v>
      </c>
      <c r="P49" s="25">
        <v>9</v>
      </c>
      <c r="Q49" s="24">
        <v>5</v>
      </c>
      <c r="R49" s="24">
        <v>4</v>
      </c>
      <c r="S49" s="24">
        <v>8</v>
      </c>
      <c r="T49" s="29">
        <v>5.666666666666667</v>
      </c>
      <c r="U49" s="24">
        <v>9</v>
      </c>
      <c r="V49" s="24">
        <v>324</v>
      </c>
      <c r="W49" s="25">
        <v>38.95932129358148</v>
      </c>
      <c r="X49" s="24">
        <v>6</v>
      </c>
      <c r="Y49" s="24">
        <v>9</v>
      </c>
      <c r="Z49" s="24">
        <v>916</v>
      </c>
      <c r="AA49" s="24">
        <v>7</v>
      </c>
      <c r="AB49" s="24">
        <v>10</v>
      </c>
      <c r="AC49" s="25">
        <v>1150</v>
      </c>
      <c r="AD49" s="24">
        <v>34</v>
      </c>
      <c r="AE49" s="24">
        <v>460</v>
      </c>
      <c r="AF49" s="25">
        <v>40.9</v>
      </c>
      <c r="AG49" s="30">
        <v>3.5</v>
      </c>
      <c r="AH49" s="30">
        <v>38</v>
      </c>
      <c r="AI49" s="29">
        <v>8.88237456039172</v>
      </c>
    </row>
    <row r="50" spans="1:35" ht="15">
      <c r="A50" s="82" t="s">
        <v>25</v>
      </c>
      <c r="B50" s="26">
        <v>13</v>
      </c>
      <c r="C50" s="26">
        <v>64</v>
      </c>
      <c r="D50" s="26">
        <v>35.05847185888424</v>
      </c>
      <c r="E50" s="27">
        <v>5.289355497421477</v>
      </c>
      <c r="F50" s="24">
        <v>19</v>
      </c>
      <c r="G50" s="24">
        <v>155</v>
      </c>
      <c r="H50" s="25">
        <v>230.55811656287852</v>
      </c>
      <c r="I50" s="24">
        <v>9</v>
      </c>
      <c r="J50" s="24">
        <v>16</v>
      </c>
      <c r="K50" s="28">
        <v>2.1152356876447067</v>
      </c>
      <c r="L50" s="24">
        <v>5</v>
      </c>
      <c r="M50" s="24">
        <v>46</v>
      </c>
      <c r="N50" s="24">
        <v>37.2</v>
      </c>
      <c r="O50" s="24">
        <v>3</v>
      </c>
      <c r="P50" s="25">
        <v>8</v>
      </c>
      <c r="Q50" s="24">
        <v>1</v>
      </c>
      <c r="R50" s="24">
        <v>5</v>
      </c>
      <c r="S50" s="24">
        <v>6</v>
      </c>
      <c r="T50" s="29">
        <v>4</v>
      </c>
      <c r="U50" s="24">
        <v>8</v>
      </c>
      <c r="V50" s="24">
        <v>600</v>
      </c>
      <c r="W50" s="25">
        <v>34.93486666116461</v>
      </c>
      <c r="X50" s="24">
        <v>9</v>
      </c>
      <c r="Y50" s="24">
        <v>20</v>
      </c>
      <c r="Z50" s="24">
        <v>1345</v>
      </c>
      <c r="AA50" s="24">
        <v>7</v>
      </c>
      <c r="AB50" s="24">
        <v>29</v>
      </c>
      <c r="AC50" s="25">
        <v>1332</v>
      </c>
      <c r="AD50" s="24">
        <v>39</v>
      </c>
      <c r="AE50" s="24">
        <v>588</v>
      </c>
      <c r="AF50" s="25">
        <v>27.2</v>
      </c>
      <c r="AG50" s="30">
        <v>5.25</v>
      </c>
      <c r="AH50" s="30">
        <v>18</v>
      </c>
      <c r="AI50" s="29">
        <v>16.13004652548615</v>
      </c>
    </row>
    <row r="51" spans="1:35" ht="15">
      <c r="A51" s="82" t="s">
        <v>113</v>
      </c>
      <c r="B51" s="26">
        <v>6</v>
      </c>
      <c r="C51" s="26">
        <v>7</v>
      </c>
      <c r="D51" s="26">
        <v>16.148641829525513</v>
      </c>
      <c r="E51" s="27">
        <v>0</v>
      </c>
      <c r="F51" s="24">
        <v>25</v>
      </c>
      <c r="G51" s="24">
        <v>218</v>
      </c>
      <c r="H51" s="25">
        <v>331.6293751676567</v>
      </c>
      <c r="I51" s="24">
        <v>7</v>
      </c>
      <c r="J51" s="24">
        <v>72</v>
      </c>
      <c r="K51" s="28">
        <v>0.8610652169821243</v>
      </c>
      <c r="L51" s="24">
        <v>6</v>
      </c>
      <c r="M51" s="24">
        <v>8.2</v>
      </c>
      <c r="N51" s="24">
        <v>2.5</v>
      </c>
      <c r="O51" s="24">
        <v>3</v>
      </c>
      <c r="P51" s="25">
        <v>9</v>
      </c>
      <c r="Q51" s="24">
        <v>8</v>
      </c>
      <c r="R51" s="24">
        <v>3</v>
      </c>
      <c r="S51" s="24">
        <v>5</v>
      </c>
      <c r="T51" s="29">
        <v>5.333333333333333</v>
      </c>
      <c r="U51" s="24">
        <v>29</v>
      </c>
      <c r="V51" s="24">
        <v>480</v>
      </c>
      <c r="W51" s="25">
        <v>43.00807104105529</v>
      </c>
      <c r="X51" s="24">
        <v>6</v>
      </c>
      <c r="Y51" s="24">
        <v>14</v>
      </c>
      <c r="Z51" s="24">
        <v>737</v>
      </c>
      <c r="AA51" s="24">
        <v>6</v>
      </c>
      <c r="AB51" s="24">
        <v>15</v>
      </c>
      <c r="AC51" s="25">
        <v>823</v>
      </c>
      <c r="AD51" s="24">
        <v>41</v>
      </c>
      <c r="AE51" s="24">
        <v>1010</v>
      </c>
      <c r="AF51" s="25">
        <v>26.2</v>
      </c>
      <c r="AG51" s="30">
        <v>4.166666666666667</v>
      </c>
      <c r="AH51" s="30">
        <v>22</v>
      </c>
      <c r="AI51" s="29">
        <v>16.816390492098666</v>
      </c>
    </row>
    <row r="52" spans="1:35" ht="15">
      <c r="A52" s="82" t="s">
        <v>26</v>
      </c>
      <c r="B52" s="26">
        <v>8</v>
      </c>
      <c r="C52" s="26">
        <v>17</v>
      </c>
      <c r="D52" s="26">
        <v>38.736787498346025</v>
      </c>
      <c r="E52" s="27">
        <v>2.871570171659455</v>
      </c>
      <c r="F52" s="24">
        <v>34</v>
      </c>
      <c r="G52" s="24">
        <v>155</v>
      </c>
      <c r="H52" s="25">
        <v>166.19384662689393</v>
      </c>
      <c r="I52" s="24">
        <v>5</v>
      </c>
      <c r="J52" s="24">
        <v>31</v>
      </c>
      <c r="K52" s="28">
        <v>3.8267600891125877</v>
      </c>
      <c r="L52" s="24">
        <v>6</v>
      </c>
      <c r="M52" s="24">
        <v>94.6</v>
      </c>
      <c r="N52" s="24">
        <v>21</v>
      </c>
      <c r="O52" s="24">
        <v>5</v>
      </c>
      <c r="P52" s="25">
        <v>11</v>
      </c>
      <c r="Q52" s="24">
        <v>5</v>
      </c>
      <c r="R52" s="24">
        <v>2</v>
      </c>
      <c r="S52" s="24">
        <v>6</v>
      </c>
      <c r="T52" s="29">
        <v>4.333333333333333</v>
      </c>
      <c r="U52" s="24">
        <v>53</v>
      </c>
      <c r="V52" s="24">
        <v>320</v>
      </c>
      <c r="W52" s="25">
        <v>34.96038680847286</v>
      </c>
      <c r="X52" s="24">
        <v>8</v>
      </c>
      <c r="Y52" s="24">
        <v>14</v>
      </c>
      <c r="Z52" s="24">
        <v>880</v>
      </c>
      <c r="AA52" s="24">
        <v>8</v>
      </c>
      <c r="AB52" s="24">
        <v>10</v>
      </c>
      <c r="AC52" s="25">
        <v>820</v>
      </c>
      <c r="AD52" s="24">
        <v>30</v>
      </c>
      <c r="AE52" s="24">
        <v>786</v>
      </c>
      <c r="AF52" s="25">
        <v>19.2</v>
      </c>
      <c r="AG52" s="30">
        <v>4</v>
      </c>
      <c r="AH52" s="30">
        <v>9</v>
      </c>
      <c r="AI52" s="29">
        <v>30.78091699701844</v>
      </c>
    </row>
    <row r="53" spans="1:35" ht="15">
      <c r="A53" s="82" t="s">
        <v>114</v>
      </c>
      <c r="B53" s="26">
        <v>20</v>
      </c>
      <c r="C53" s="26">
        <v>136</v>
      </c>
      <c r="D53" s="26">
        <v>100.39700661787388</v>
      </c>
      <c r="E53" s="27">
        <v>12.403347584886818</v>
      </c>
      <c r="F53" s="24">
        <v>18</v>
      </c>
      <c r="G53" s="24">
        <v>201</v>
      </c>
      <c r="H53" s="25">
        <v>128.36844582978614</v>
      </c>
      <c r="I53" s="24">
        <v>6</v>
      </c>
      <c r="J53" s="24">
        <v>23</v>
      </c>
      <c r="K53" s="28">
        <v>6.167445192395972</v>
      </c>
      <c r="L53" s="24">
        <v>2</v>
      </c>
      <c r="M53" s="24">
        <v>0</v>
      </c>
      <c r="N53" s="24">
        <v>3</v>
      </c>
      <c r="O53" s="24">
        <v>3</v>
      </c>
      <c r="P53" s="25">
        <v>5</v>
      </c>
      <c r="Q53" s="24">
        <v>6</v>
      </c>
      <c r="R53" s="24">
        <v>1</v>
      </c>
      <c r="S53" s="24">
        <v>4</v>
      </c>
      <c r="T53" s="29">
        <v>3.6666666666666665</v>
      </c>
      <c r="U53" s="24">
        <v>46</v>
      </c>
      <c r="V53" s="24">
        <v>492</v>
      </c>
      <c r="W53" s="25">
        <v>59.49105401255398</v>
      </c>
      <c r="X53" s="24">
        <v>7</v>
      </c>
      <c r="Y53" s="24">
        <v>30</v>
      </c>
      <c r="Z53" s="24">
        <v>1411</v>
      </c>
      <c r="AA53" s="24">
        <v>7</v>
      </c>
      <c r="AB53" s="24">
        <v>49</v>
      </c>
      <c r="AC53" s="25">
        <v>1411</v>
      </c>
      <c r="AD53" s="24">
        <v>40</v>
      </c>
      <c r="AE53" s="24">
        <v>553</v>
      </c>
      <c r="AF53" s="25">
        <v>18.5</v>
      </c>
      <c r="AG53" s="30" t="s">
        <v>0</v>
      </c>
      <c r="AH53" s="30" t="s">
        <v>0</v>
      </c>
      <c r="AI53" s="29">
        <v>0</v>
      </c>
    </row>
    <row r="54" spans="1:35" ht="15">
      <c r="A54" s="82" t="s">
        <v>27</v>
      </c>
      <c r="B54" s="26">
        <v>13</v>
      </c>
      <c r="C54" s="26">
        <v>84</v>
      </c>
      <c r="D54" s="26">
        <v>76.51988630994609</v>
      </c>
      <c r="E54" s="27">
        <v>296.95702541891524</v>
      </c>
      <c r="F54" s="24" t="s">
        <v>14</v>
      </c>
      <c r="G54" s="24" t="s">
        <v>14</v>
      </c>
      <c r="H54" s="25" t="s">
        <v>14</v>
      </c>
      <c r="I54" s="24">
        <v>11</v>
      </c>
      <c r="J54" s="24">
        <v>78</v>
      </c>
      <c r="K54" s="28">
        <v>9.118782810167566</v>
      </c>
      <c r="L54" s="24">
        <v>0</v>
      </c>
      <c r="M54" s="24">
        <v>0</v>
      </c>
      <c r="N54" s="24">
        <v>0</v>
      </c>
      <c r="O54" s="24">
        <v>2</v>
      </c>
      <c r="P54" s="25">
        <v>2</v>
      </c>
      <c r="Q54" s="24">
        <v>4</v>
      </c>
      <c r="R54" s="24">
        <v>5</v>
      </c>
      <c r="S54" s="24">
        <v>5</v>
      </c>
      <c r="T54" s="29">
        <v>4.666666666666667</v>
      </c>
      <c r="U54" s="24">
        <v>18</v>
      </c>
      <c r="V54" s="24">
        <v>216</v>
      </c>
      <c r="W54" s="25">
        <v>84.53837485123792</v>
      </c>
      <c r="X54" s="24">
        <v>9</v>
      </c>
      <c r="Y54" s="24">
        <v>50</v>
      </c>
      <c r="Z54" s="24">
        <v>1431</v>
      </c>
      <c r="AA54" s="24">
        <v>13</v>
      </c>
      <c r="AB54" s="24">
        <v>60</v>
      </c>
      <c r="AC54" s="25">
        <v>1581</v>
      </c>
      <c r="AD54" s="24">
        <v>39</v>
      </c>
      <c r="AE54" s="24">
        <v>405</v>
      </c>
      <c r="AF54" s="25">
        <v>22.6</v>
      </c>
      <c r="AG54" s="30" t="s">
        <v>0</v>
      </c>
      <c r="AH54" s="30" t="s">
        <v>0</v>
      </c>
      <c r="AI54" s="29">
        <v>0</v>
      </c>
    </row>
    <row r="55" spans="1:35" ht="15">
      <c r="A55" s="82" t="s">
        <v>28</v>
      </c>
      <c r="B55" s="26">
        <v>5</v>
      </c>
      <c r="C55" s="26">
        <v>7</v>
      </c>
      <c r="D55" s="26">
        <v>1.6790528360588763</v>
      </c>
      <c r="E55" s="27">
        <v>23.159349462881053</v>
      </c>
      <c r="F55" s="24">
        <v>14</v>
      </c>
      <c r="G55" s="24">
        <v>118</v>
      </c>
      <c r="H55" s="25">
        <v>26.92216476686265</v>
      </c>
      <c r="I55" s="24">
        <v>3</v>
      </c>
      <c r="J55" s="24">
        <v>18</v>
      </c>
      <c r="K55" s="28">
        <v>0.45183890802080934</v>
      </c>
      <c r="L55" s="24">
        <v>5</v>
      </c>
      <c r="M55" s="24">
        <v>20.6</v>
      </c>
      <c r="N55" s="24">
        <v>0</v>
      </c>
      <c r="O55" s="24">
        <v>6</v>
      </c>
      <c r="P55" s="25">
        <v>11</v>
      </c>
      <c r="Q55" s="24">
        <v>8</v>
      </c>
      <c r="R55" s="24">
        <v>3</v>
      </c>
      <c r="S55" s="24">
        <v>6</v>
      </c>
      <c r="T55" s="29">
        <v>5.666666666666667</v>
      </c>
      <c r="U55" s="24">
        <v>7</v>
      </c>
      <c r="V55" s="24">
        <v>81</v>
      </c>
      <c r="W55" s="25">
        <v>49.1096230157023</v>
      </c>
      <c r="X55" s="24">
        <v>3</v>
      </c>
      <c r="Y55" s="24">
        <v>5</v>
      </c>
      <c r="Z55" s="24">
        <v>730</v>
      </c>
      <c r="AA55" s="24">
        <v>4</v>
      </c>
      <c r="AB55" s="24">
        <v>5</v>
      </c>
      <c r="AC55" s="25">
        <v>740</v>
      </c>
      <c r="AD55" s="24">
        <v>36</v>
      </c>
      <c r="AE55" s="24">
        <v>425</v>
      </c>
      <c r="AF55" s="25">
        <v>26.3</v>
      </c>
      <c r="AG55" s="30">
        <v>3</v>
      </c>
      <c r="AH55" s="30">
        <v>9</v>
      </c>
      <c r="AI55" s="29">
        <v>37.459443704675095</v>
      </c>
    </row>
    <row r="56" spans="1:35" ht="15">
      <c r="A56" s="82" t="s">
        <v>115</v>
      </c>
      <c r="B56" s="26">
        <v>5</v>
      </c>
      <c r="C56" s="26">
        <v>9</v>
      </c>
      <c r="D56" s="26">
        <v>18.874115690910127</v>
      </c>
      <c r="E56" s="27">
        <v>492.3682354150468</v>
      </c>
      <c r="F56" s="24">
        <v>12</v>
      </c>
      <c r="G56" s="24">
        <v>128</v>
      </c>
      <c r="H56" s="25">
        <v>561.9562793537067</v>
      </c>
      <c r="I56" s="24">
        <v>10</v>
      </c>
      <c r="J56" s="24">
        <v>41</v>
      </c>
      <c r="K56" s="28">
        <v>2.1739701098466497</v>
      </c>
      <c r="L56" s="24">
        <v>2</v>
      </c>
      <c r="M56" s="24">
        <v>0</v>
      </c>
      <c r="N56" s="24">
        <v>0.1</v>
      </c>
      <c r="O56" s="24">
        <v>4</v>
      </c>
      <c r="P56" s="25">
        <v>6</v>
      </c>
      <c r="Q56" s="24">
        <v>4</v>
      </c>
      <c r="R56" s="24">
        <v>4</v>
      </c>
      <c r="S56" s="24">
        <v>5</v>
      </c>
      <c r="T56" s="29">
        <v>4.333333333333333</v>
      </c>
      <c r="U56" s="24">
        <v>19</v>
      </c>
      <c r="V56" s="24">
        <v>198</v>
      </c>
      <c r="W56" s="25">
        <v>31.130726427684024</v>
      </c>
      <c r="X56" s="24">
        <v>8</v>
      </c>
      <c r="Y56" s="24">
        <v>49</v>
      </c>
      <c r="Z56" s="24">
        <v>1940</v>
      </c>
      <c r="AA56" s="24">
        <v>8</v>
      </c>
      <c r="AB56" s="24">
        <v>45</v>
      </c>
      <c r="AC56" s="25">
        <v>2993</v>
      </c>
      <c r="AD56" s="24">
        <v>37</v>
      </c>
      <c r="AE56" s="24">
        <v>620</v>
      </c>
      <c r="AF56" s="25">
        <v>15.2</v>
      </c>
      <c r="AG56" s="30">
        <v>3</v>
      </c>
      <c r="AH56" s="30">
        <v>14.499999999999998</v>
      </c>
      <c r="AI56" s="29">
        <v>32.15020576131687</v>
      </c>
    </row>
    <row r="57" spans="1:35" ht="15">
      <c r="A57" s="82" t="s">
        <v>29</v>
      </c>
      <c r="B57" s="26">
        <v>8</v>
      </c>
      <c r="C57" s="26">
        <v>46</v>
      </c>
      <c r="D57" s="26">
        <v>25.298340439832575</v>
      </c>
      <c r="E57" s="27">
        <v>0</v>
      </c>
      <c r="F57" s="24">
        <v>19</v>
      </c>
      <c r="G57" s="24">
        <v>135</v>
      </c>
      <c r="H57" s="25">
        <v>50.4496990698378</v>
      </c>
      <c r="I57" s="24">
        <v>3</v>
      </c>
      <c r="J57" s="24">
        <v>68</v>
      </c>
      <c r="K57" s="28">
        <v>2.0030119223325276</v>
      </c>
      <c r="L57" s="24">
        <v>4</v>
      </c>
      <c r="M57" s="24">
        <v>48.6</v>
      </c>
      <c r="N57" s="24">
        <v>0</v>
      </c>
      <c r="O57" s="24">
        <v>7</v>
      </c>
      <c r="P57" s="25">
        <v>11</v>
      </c>
      <c r="Q57" s="24">
        <v>3</v>
      </c>
      <c r="R57" s="24">
        <v>8</v>
      </c>
      <c r="S57" s="24">
        <v>7</v>
      </c>
      <c r="T57" s="29">
        <v>6</v>
      </c>
      <c r="U57" s="24">
        <v>33</v>
      </c>
      <c r="V57" s="24">
        <v>150</v>
      </c>
      <c r="W57" s="25">
        <v>41.16487017914152</v>
      </c>
      <c r="X57" s="24">
        <v>10</v>
      </c>
      <c r="Y57" s="24">
        <v>24</v>
      </c>
      <c r="Z57" s="24">
        <v>654</v>
      </c>
      <c r="AA57" s="24">
        <v>10</v>
      </c>
      <c r="AB57" s="24">
        <v>24</v>
      </c>
      <c r="AC57" s="25">
        <v>630</v>
      </c>
      <c r="AD57" s="24">
        <v>34</v>
      </c>
      <c r="AE57" s="24">
        <v>397</v>
      </c>
      <c r="AF57" s="25">
        <v>38.9</v>
      </c>
      <c r="AG57" s="30">
        <v>1.75</v>
      </c>
      <c r="AH57" s="30">
        <v>38</v>
      </c>
      <c r="AI57" s="29">
        <v>20.13830943429212</v>
      </c>
    </row>
    <row r="58" spans="1:35" ht="15">
      <c r="A58" s="82" t="s">
        <v>116</v>
      </c>
      <c r="B58" s="26">
        <v>3</v>
      </c>
      <c r="C58" s="26">
        <v>14</v>
      </c>
      <c r="D58" s="26">
        <v>0.9404092054372314</v>
      </c>
      <c r="E58" s="27">
        <v>7.199426852768548</v>
      </c>
      <c r="F58" s="24">
        <v>18</v>
      </c>
      <c r="G58" s="24">
        <v>66</v>
      </c>
      <c r="H58" s="25">
        <v>119.72409438643555</v>
      </c>
      <c r="I58" s="24">
        <v>3</v>
      </c>
      <c r="J58" s="24">
        <v>14</v>
      </c>
      <c r="K58" s="28">
        <v>4.050352271028645</v>
      </c>
      <c r="L58" s="24">
        <v>5</v>
      </c>
      <c r="M58" s="24">
        <v>14.7</v>
      </c>
      <c r="N58" s="24">
        <v>0</v>
      </c>
      <c r="O58" s="24">
        <v>7</v>
      </c>
      <c r="P58" s="25">
        <v>12</v>
      </c>
      <c r="Q58" s="24">
        <v>6</v>
      </c>
      <c r="R58" s="24">
        <v>4</v>
      </c>
      <c r="S58" s="24">
        <v>7</v>
      </c>
      <c r="T58" s="29">
        <v>5.666666666666667</v>
      </c>
      <c r="U58" s="24">
        <v>8</v>
      </c>
      <c r="V58" s="24">
        <v>243</v>
      </c>
      <c r="W58" s="25">
        <v>47.72011261329182</v>
      </c>
      <c r="X58" s="24">
        <v>4</v>
      </c>
      <c r="Y58" s="24">
        <v>8</v>
      </c>
      <c r="Z58" s="24">
        <v>540</v>
      </c>
      <c r="AA58" s="24">
        <v>5</v>
      </c>
      <c r="AB58" s="24">
        <v>8</v>
      </c>
      <c r="AC58" s="25">
        <v>620</v>
      </c>
      <c r="AD58" s="24">
        <v>32</v>
      </c>
      <c r="AE58" s="24">
        <v>375</v>
      </c>
      <c r="AF58" s="25">
        <v>13.3</v>
      </c>
      <c r="AG58" s="30">
        <v>0.916666666666667</v>
      </c>
      <c r="AH58" s="30">
        <v>3.5000000000000004</v>
      </c>
      <c r="AI58" s="29">
        <v>87.27177765794498</v>
      </c>
    </row>
    <row r="59" spans="1:35" ht="15">
      <c r="A59" s="82" t="s">
        <v>117</v>
      </c>
      <c r="B59" s="26">
        <v>5</v>
      </c>
      <c r="C59" s="26">
        <v>7</v>
      </c>
      <c r="D59" s="26">
        <v>0.8735655698226626</v>
      </c>
      <c r="E59" s="27">
        <v>0.00315286956300813</v>
      </c>
      <c r="F59" s="24">
        <v>13</v>
      </c>
      <c r="G59" s="24">
        <v>137</v>
      </c>
      <c r="H59" s="25">
        <v>22.915055983943088</v>
      </c>
      <c r="I59" s="24">
        <v>8</v>
      </c>
      <c r="J59" s="24">
        <v>98</v>
      </c>
      <c r="K59" s="28">
        <v>6.125672650082333</v>
      </c>
      <c r="L59" s="24">
        <v>4</v>
      </c>
      <c r="M59" s="24">
        <v>0</v>
      </c>
      <c r="N59" s="24">
        <v>32.5</v>
      </c>
      <c r="O59" s="24">
        <v>7</v>
      </c>
      <c r="P59" s="25">
        <v>11</v>
      </c>
      <c r="Q59" s="24">
        <v>10</v>
      </c>
      <c r="R59" s="24">
        <v>1</v>
      </c>
      <c r="S59" s="24">
        <v>5</v>
      </c>
      <c r="T59" s="29">
        <v>5.333333333333333</v>
      </c>
      <c r="U59" s="24">
        <v>7</v>
      </c>
      <c r="V59" s="24">
        <v>132</v>
      </c>
      <c r="W59" s="25">
        <v>65.77770743768144</v>
      </c>
      <c r="X59" s="24">
        <v>2</v>
      </c>
      <c r="Y59" s="24">
        <v>9</v>
      </c>
      <c r="Z59" s="24">
        <v>1078</v>
      </c>
      <c r="AA59" s="24">
        <v>2</v>
      </c>
      <c r="AB59" s="24">
        <v>11</v>
      </c>
      <c r="AC59" s="25">
        <v>1248</v>
      </c>
      <c r="AD59" s="24">
        <v>29</v>
      </c>
      <c r="AE59" s="24">
        <v>331</v>
      </c>
      <c r="AF59" s="25">
        <v>17.4</v>
      </c>
      <c r="AG59" s="30">
        <v>1.89166666666667</v>
      </c>
      <c r="AH59" s="30">
        <v>9</v>
      </c>
      <c r="AI59" s="29">
        <v>44.71253137208675</v>
      </c>
    </row>
    <row r="60" spans="1:35" ht="15">
      <c r="A60" s="82" t="s">
        <v>118</v>
      </c>
      <c r="B60" s="26">
        <v>9</v>
      </c>
      <c r="C60" s="26">
        <v>58</v>
      </c>
      <c r="D60" s="26">
        <v>17.772945943138897</v>
      </c>
      <c r="E60" s="27">
        <v>26.52678498975955</v>
      </c>
      <c r="F60" s="24">
        <v>16</v>
      </c>
      <c r="G60" s="24">
        <v>210</v>
      </c>
      <c r="H60" s="25">
        <v>34.53787405666693</v>
      </c>
      <c r="I60" s="24">
        <v>7</v>
      </c>
      <c r="J60" s="24">
        <v>39</v>
      </c>
      <c r="K60" s="28">
        <v>10.499999999999998</v>
      </c>
      <c r="L60" s="24">
        <v>2</v>
      </c>
      <c r="M60" s="24">
        <v>0</v>
      </c>
      <c r="N60" s="24">
        <v>3.9</v>
      </c>
      <c r="O60" s="24">
        <v>3</v>
      </c>
      <c r="P60" s="25">
        <v>5</v>
      </c>
      <c r="Q60" s="24">
        <v>6</v>
      </c>
      <c r="R60" s="24">
        <v>1</v>
      </c>
      <c r="S60" s="24">
        <v>3</v>
      </c>
      <c r="T60" s="29">
        <v>3.3333333333333335</v>
      </c>
      <c r="U60" s="24">
        <v>26</v>
      </c>
      <c r="V60" s="24">
        <v>488</v>
      </c>
      <c r="W60" s="25">
        <v>44.66114265432189</v>
      </c>
      <c r="X60" s="24">
        <v>7</v>
      </c>
      <c r="Y60" s="24">
        <v>20</v>
      </c>
      <c r="Z60" s="24">
        <v>1945</v>
      </c>
      <c r="AA60" s="24">
        <v>8</v>
      </c>
      <c r="AB60" s="24">
        <v>22</v>
      </c>
      <c r="AC60" s="25">
        <v>1955</v>
      </c>
      <c r="AD60" s="24">
        <v>38</v>
      </c>
      <c r="AE60" s="24">
        <v>1070</v>
      </c>
      <c r="AF60" s="25">
        <v>34.3</v>
      </c>
      <c r="AG60" s="30">
        <v>5</v>
      </c>
      <c r="AH60" s="30">
        <v>14.499999999999998</v>
      </c>
      <c r="AI60" s="29">
        <v>15.163890426597842</v>
      </c>
    </row>
    <row r="61" spans="1:35" ht="15">
      <c r="A61" s="82" t="s">
        <v>119</v>
      </c>
      <c r="B61" s="26">
        <v>8</v>
      </c>
      <c r="C61" s="26">
        <v>27</v>
      </c>
      <c r="D61" s="26">
        <v>215.1166737489008</v>
      </c>
      <c r="E61" s="27">
        <v>0</v>
      </c>
      <c r="F61" s="24">
        <v>17</v>
      </c>
      <c r="G61" s="24">
        <v>146</v>
      </c>
      <c r="H61" s="25">
        <v>336.43996213913863</v>
      </c>
      <c r="I61" s="24">
        <v>5</v>
      </c>
      <c r="J61" s="24">
        <v>66</v>
      </c>
      <c r="K61" s="28">
        <v>7.5785707524846195</v>
      </c>
      <c r="L61" s="24">
        <v>0</v>
      </c>
      <c r="M61" s="24">
        <v>0</v>
      </c>
      <c r="N61" s="24">
        <v>0</v>
      </c>
      <c r="O61" s="24">
        <v>5</v>
      </c>
      <c r="P61" s="25">
        <v>5</v>
      </c>
      <c r="Q61" s="24">
        <v>2</v>
      </c>
      <c r="R61" s="24">
        <v>1</v>
      </c>
      <c r="S61" s="24">
        <v>5</v>
      </c>
      <c r="T61" s="29">
        <v>2.6666666666666665</v>
      </c>
      <c r="U61" s="24">
        <v>50</v>
      </c>
      <c r="V61" s="24">
        <v>376</v>
      </c>
      <c r="W61" s="25">
        <v>292.36963039414576</v>
      </c>
      <c r="X61" s="24">
        <v>6</v>
      </c>
      <c r="Y61" s="24">
        <v>24</v>
      </c>
      <c r="Z61" s="24">
        <v>831</v>
      </c>
      <c r="AA61" s="24">
        <v>8</v>
      </c>
      <c r="AB61" s="24">
        <v>23</v>
      </c>
      <c r="AC61" s="25">
        <v>922</v>
      </c>
      <c r="AD61" s="24">
        <v>32</v>
      </c>
      <c r="AE61" s="24">
        <v>434</v>
      </c>
      <c r="AF61" s="25">
        <v>37.9</v>
      </c>
      <c r="AG61" s="30">
        <v>3</v>
      </c>
      <c r="AH61" s="30">
        <v>14.499999999999998</v>
      </c>
      <c r="AI61" s="29">
        <v>19.463553146106186</v>
      </c>
    </row>
    <row r="62" spans="1:35" ht="15">
      <c r="A62" s="82" t="s">
        <v>30</v>
      </c>
      <c r="B62" s="26">
        <v>3</v>
      </c>
      <c r="C62" s="26">
        <v>3</v>
      </c>
      <c r="D62" s="26">
        <v>3.6926053456957595</v>
      </c>
      <c r="E62" s="27">
        <v>0</v>
      </c>
      <c r="F62" s="24">
        <v>10</v>
      </c>
      <c r="G62" s="24">
        <v>98</v>
      </c>
      <c r="H62" s="25">
        <v>21.585586123932774</v>
      </c>
      <c r="I62" s="24">
        <v>2</v>
      </c>
      <c r="J62" s="24">
        <v>3</v>
      </c>
      <c r="K62" s="28">
        <v>0.0230787834105985</v>
      </c>
      <c r="L62" s="24">
        <v>6</v>
      </c>
      <c r="M62" s="24">
        <v>12.2</v>
      </c>
      <c r="N62" s="24">
        <v>0</v>
      </c>
      <c r="O62" s="24">
        <v>6</v>
      </c>
      <c r="P62" s="25">
        <v>12</v>
      </c>
      <c r="Q62" s="24">
        <v>8</v>
      </c>
      <c r="R62" s="24">
        <v>6</v>
      </c>
      <c r="S62" s="24">
        <v>4</v>
      </c>
      <c r="T62" s="29">
        <v>6</v>
      </c>
      <c r="U62" s="24">
        <v>18</v>
      </c>
      <c r="V62" s="24">
        <v>387</v>
      </c>
      <c r="W62" s="25">
        <v>15.323484100468152</v>
      </c>
      <c r="X62" s="24">
        <v>4</v>
      </c>
      <c r="Y62" s="24">
        <v>10</v>
      </c>
      <c r="Z62" s="24">
        <v>1270</v>
      </c>
      <c r="AA62" s="24">
        <v>4</v>
      </c>
      <c r="AB62" s="24">
        <v>13</v>
      </c>
      <c r="AC62" s="25">
        <v>1250</v>
      </c>
      <c r="AD62" s="24">
        <v>36</v>
      </c>
      <c r="AE62" s="24">
        <v>285</v>
      </c>
      <c r="AF62" s="25">
        <v>29.9</v>
      </c>
      <c r="AG62" s="30">
        <v>3.25</v>
      </c>
      <c r="AH62" s="30">
        <v>3.5000000000000004</v>
      </c>
      <c r="AI62" s="29">
        <v>27.909954514650483</v>
      </c>
    </row>
    <row r="63" spans="1:35" ht="15">
      <c r="A63" s="82" t="s">
        <v>120</v>
      </c>
      <c r="B63" s="26">
        <v>9</v>
      </c>
      <c r="C63" s="26">
        <v>18</v>
      </c>
      <c r="D63" s="26">
        <v>4.72730599425141</v>
      </c>
      <c r="E63" s="27">
        <v>0.003263587155161484</v>
      </c>
      <c r="F63" s="24">
        <v>12</v>
      </c>
      <c r="G63" s="24">
        <v>100</v>
      </c>
      <c r="H63" s="25">
        <v>60.151827574212334</v>
      </c>
      <c r="I63" s="24">
        <v>5</v>
      </c>
      <c r="J63" s="24">
        <v>40</v>
      </c>
      <c r="K63" s="28">
        <v>5.1612391474778105</v>
      </c>
      <c r="L63" s="24">
        <v>6</v>
      </c>
      <c r="M63" s="24">
        <v>98.3</v>
      </c>
      <c r="N63" s="24">
        <v>0.8</v>
      </c>
      <c r="O63" s="24">
        <v>7</v>
      </c>
      <c r="P63" s="25">
        <v>13</v>
      </c>
      <c r="Q63" s="24">
        <v>5</v>
      </c>
      <c r="R63" s="24">
        <v>5</v>
      </c>
      <c r="S63" s="24">
        <v>5</v>
      </c>
      <c r="T63" s="29">
        <v>5</v>
      </c>
      <c r="U63" s="24">
        <v>16</v>
      </c>
      <c r="V63" s="24">
        <v>196</v>
      </c>
      <c r="W63" s="25">
        <v>44.901927337267914</v>
      </c>
      <c r="X63" s="24">
        <v>4</v>
      </c>
      <c r="Y63" s="24">
        <v>7</v>
      </c>
      <c r="Z63" s="24">
        <v>872</v>
      </c>
      <c r="AA63" s="24">
        <v>5</v>
      </c>
      <c r="AB63" s="24">
        <v>7</v>
      </c>
      <c r="AC63" s="25">
        <v>937</v>
      </c>
      <c r="AD63" s="24">
        <v>30</v>
      </c>
      <c r="AE63" s="24">
        <v>394</v>
      </c>
      <c r="AF63" s="25">
        <v>14.4</v>
      </c>
      <c r="AG63" s="30">
        <v>1.2</v>
      </c>
      <c r="AH63" s="30">
        <v>8</v>
      </c>
      <c r="AI63" s="29">
        <v>52.22005934392583</v>
      </c>
    </row>
    <row r="64" spans="1:35" ht="15">
      <c r="A64" s="82" t="s">
        <v>31</v>
      </c>
      <c r="B64" s="26">
        <v>7</v>
      </c>
      <c r="C64" s="26">
        <v>12</v>
      </c>
      <c r="D64" s="26">
        <v>24.782122334368534</v>
      </c>
      <c r="E64" s="27">
        <v>13.429334598573728</v>
      </c>
      <c r="F64" s="24">
        <v>18</v>
      </c>
      <c r="G64" s="24">
        <v>220</v>
      </c>
      <c r="H64" s="25">
        <v>1099.024545450958</v>
      </c>
      <c r="I64" s="24">
        <v>5</v>
      </c>
      <c r="J64" s="24">
        <v>34</v>
      </c>
      <c r="K64" s="28">
        <v>1.0559744523809522</v>
      </c>
      <c r="L64" s="24">
        <v>0</v>
      </c>
      <c r="M64" s="24">
        <v>0</v>
      </c>
      <c r="N64" s="24">
        <v>0</v>
      </c>
      <c r="O64" s="24">
        <v>7</v>
      </c>
      <c r="P64" s="25">
        <v>7</v>
      </c>
      <c r="Q64" s="24">
        <v>7</v>
      </c>
      <c r="R64" s="24">
        <v>5</v>
      </c>
      <c r="S64" s="24">
        <v>6</v>
      </c>
      <c r="T64" s="29">
        <v>6</v>
      </c>
      <c r="U64" s="24">
        <v>33</v>
      </c>
      <c r="V64" s="24">
        <v>224</v>
      </c>
      <c r="W64" s="25">
        <v>32.73978132401913</v>
      </c>
      <c r="X64" s="24">
        <v>6</v>
      </c>
      <c r="Y64" s="24">
        <v>19</v>
      </c>
      <c r="Z64" s="24">
        <v>1013</v>
      </c>
      <c r="AA64" s="24">
        <v>7</v>
      </c>
      <c r="AB64" s="24">
        <v>29</v>
      </c>
      <c r="AC64" s="25">
        <v>1203</v>
      </c>
      <c r="AD64" s="24">
        <v>36</v>
      </c>
      <c r="AE64" s="24">
        <v>487</v>
      </c>
      <c r="AF64" s="25">
        <v>23</v>
      </c>
      <c r="AG64" s="30">
        <v>1.9166666666666667</v>
      </c>
      <c r="AH64" s="30">
        <v>22</v>
      </c>
      <c r="AI64" s="29">
        <v>24.024882415983317</v>
      </c>
    </row>
    <row r="65" spans="1:35" ht="15">
      <c r="A65" s="82" t="s">
        <v>121</v>
      </c>
      <c r="B65" s="26">
        <v>15</v>
      </c>
      <c r="C65" s="26">
        <v>19</v>
      </c>
      <c r="D65" s="26">
        <v>20.176699400408097</v>
      </c>
      <c r="E65" s="27">
        <v>21.410675558963042</v>
      </c>
      <c r="F65" s="24">
        <v>15</v>
      </c>
      <c r="G65" s="24">
        <v>169</v>
      </c>
      <c r="H65" s="25">
        <v>50.7461558314836</v>
      </c>
      <c r="I65" s="24">
        <v>11</v>
      </c>
      <c r="J65" s="24">
        <v>22</v>
      </c>
      <c r="K65" s="28">
        <v>4.015350457855165</v>
      </c>
      <c r="L65" s="24">
        <v>5</v>
      </c>
      <c r="M65" s="24">
        <v>46.9</v>
      </c>
      <c r="N65" s="24">
        <v>0</v>
      </c>
      <c r="O65" s="24">
        <v>3</v>
      </c>
      <c r="P65" s="25">
        <v>8</v>
      </c>
      <c r="Q65" s="24">
        <v>1</v>
      </c>
      <c r="R65" s="24">
        <v>4</v>
      </c>
      <c r="S65" s="24">
        <v>5</v>
      </c>
      <c r="T65" s="29">
        <v>3.3333333333333335</v>
      </c>
      <c r="U65" s="24">
        <v>10</v>
      </c>
      <c r="V65" s="24">
        <v>224</v>
      </c>
      <c r="W65" s="25">
        <v>47.37788591821099</v>
      </c>
      <c r="X65" s="24">
        <v>5</v>
      </c>
      <c r="Y65" s="24">
        <v>20</v>
      </c>
      <c r="Z65" s="24">
        <v>1153</v>
      </c>
      <c r="AA65" s="24">
        <v>6</v>
      </c>
      <c r="AB65" s="24">
        <v>25</v>
      </c>
      <c r="AC65" s="25">
        <v>1265</v>
      </c>
      <c r="AD65" s="24">
        <v>39</v>
      </c>
      <c r="AE65" s="24">
        <v>819</v>
      </c>
      <c r="AF65" s="25">
        <v>14.4</v>
      </c>
      <c r="AG65" s="30">
        <v>2</v>
      </c>
      <c r="AH65" s="30">
        <v>9</v>
      </c>
      <c r="AI65" s="29">
        <v>44.15386903940364</v>
      </c>
    </row>
    <row r="66" spans="1:35" ht="15">
      <c r="A66" s="82" t="s">
        <v>32</v>
      </c>
      <c r="B66" s="26">
        <v>6</v>
      </c>
      <c r="C66" s="26">
        <v>20</v>
      </c>
      <c r="D66" s="26">
        <v>24.583832479032186</v>
      </c>
      <c r="E66" s="27">
        <v>0</v>
      </c>
      <c r="F66" s="24">
        <v>10</v>
      </c>
      <c r="G66" s="24">
        <v>149</v>
      </c>
      <c r="H66" s="25">
        <v>25.29828996191027</v>
      </c>
      <c r="I66" s="24">
        <v>8</v>
      </c>
      <c r="J66" s="24">
        <v>77</v>
      </c>
      <c r="K66" s="28">
        <v>7.396728418383987</v>
      </c>
      <c r="L66" s="24">
        <v>0</v>
      </c>
      <c r="M66" s="24">
        <v>0</v>
      </c>
      <c r="N66" s="24">
        <v>0</v>
      </c>
      <c r="O66" s="24">
        <v>8</v>
      </c>
      <c r="P66" s="25">
        <v>8</v>
      </c>
      <c r="Q66" s="24">
        <v>4</v>
      </c>
      <c r="R66" s="24">
        <v>8</v>
      </c>
      <c r="S66" s="24">
        <v>7</v>
      </c>
      <c r="T66" s="29">
        <v>6.333333333333333</v>
      </c>
      <c r="U66" s="24">
        <v>30</v>
      </c>
      <c r="V66" s="24">
        <v>140</v>
      </c>
      <c r="W66" s="25">
        <v>45.28696720142343</v>
      </c>
      <c r="X66" s="24">
        <v>6</v>
      </c>
      <c r="Y66" s="24">
        <v>14</v>
      </c>
      <c r="Z66" s="24">
        <v>1226</v>
      </c>
      <c r="AA66" s="24">
        <v>5</v>
      </c>
      <c r="AB66" s="24">
        <v>19</v>
      </c>
      <c r="AC66" s="25">
        <v>2479</v>
      </c>
      <c r="AD66" s="24">
        <v>47</v>
      </c>
      <c r="AE66" s="24">
        <v>688</v>
      </c>
      <c r="AF66" s="25">
        <v>32.6</v>
      </c>
      <c r="AG66" s="30" t="s">
        <v>0</v>
      </c>
      <c r="AH66" s="30" t="s">
        <v>0</v>
      </c>
      <c r="AI66" s="29">
        <v>0</v>
      </c>
    </row>
    <row r="67" spans="1:35" ht="15">
      <c r="A67" s="82" t="s">
        <v>33</v>
      </c>
      <c r="B67" s="26">
        <v>12</v>
      </c>
      <c r="C67" s="26">
        <v>37</v>
      </c>
      <c r="D67" s="26">
        <v>47.83293515318499</v>
      </c>
      <c r="E67" s="27">
        <v>23.538453577306207</v>
      </c>
      <c r="F67" s="24">
        <v>22</v>
      </c>
      <c r="G67" s="24">
        <v>178</v>
      </c>
      <c r="H67" s="25">
        <v>583.3177165569422</v>
      </c>
      <c r="I67" s="24">
        <v>4</v>
      </c>
      <c r="J67" s="24">
        <v>27</v>
      </c>
      <c r="K67" s="28">
        <v>0.9523726551120634</v>
      </c>
      <c r="L67" s="24">
        <v>6</v>
      </c>
      <c r="M67" s="24">
        <v>28.4</v>
      </c>
      <c r="N67" s="24">
        <v>16.9</v>
      </c>
      <c r="O67" s="24">
        <v>8</v>
      </c>
      <c r="P67" s="25">
        <v>14</v>
      </c>
      <c r="Q67" s="24">
        <v>3</v>
      </c>
      <c r="R67" s="24">
        <v>3</v>
      </c>
      <c r="S67" s="24">
        <v>6</v>
      </c>
      <c r="T67" s="29">
        <v>4</v>
      </c>
      <c r="U67" s="24">
        <v>24</v>
      </c>
      <c r="V67" s="24">
        <v>344</v>
      </c>
      <c r="W67" s="25">
        <v>40.941321548034146</v>
      </c>
      <c r="X67" s="24">
        <v>10</v>
      </c>
      <c r="Y67" s="24">
        <v>17</v>
      </c>
      <c r="Z67" s="24">
        <v>1182</v>
      </c>
      <c r="AA67" s="24">
        <v>10</v>
      </c>
      <c r="AB67" s="24">
        <v>17</v>
      </c>
      <c r="AC67" s="25">
        <v>1302</v>
      </c>
      <c r="AD67" s="24">
        <v>31</v>
      </c>
      <c r="AE67" s="24">
        <v>1459</v>
      </c>
      <c r="AF67" s="25">
        <v>26.5</v>
      </c>
      <c r="AG67" s="30">
        <v>3</v>
      </c>
      <c r="AH67" s="30">
        <v>14.499999999999998</v>
      </c>
      <c r="AI67" s="29">
        <v>28.160613421352846</v>
      </c>
    </row>
    <row r="68" spans="1:35" ht="15">
      <c r="A68" s="82" t="s">
        <v>34</v>
      </c>
      <c r="B68" s="26">
        <v>13</v>
      </c>
      <c r="C68" s="26">
        <v>41</v>
      </c>
      <c r="D68" s="26">
        <v>139.23691262144715</v>
      </c>
      <c r="E68" s="27">
        <v>495.35440545088045</v>
      </c>
      <c r="F68" s="24">
        <v>32</v>
      </c>
      <c r="G68" s="24">
        <v>255</v>
      </c>
      <c r="H68" s="25">
        <v>249.56444356767946</v>
      </c>
      <c r="I68" s="24">
        <v>6</v>
      </c>
      <c r="J68" s="24">
        <v>104</v>
      </c>
      <c r="K68" s="28">
        <v>13.944971727628142</v>
      </c>
      <c r="L68" s="24">
        <v>0</v>
      </c>
      <c r="M68" s="24">
        <v>0</v>
      </c>
      <c r="N68" s="24">
        <v>0</v>
      </c>
      <c r="O68" s="24">
        <v>3</v>
      </c>
      <c r="P68" s="25">
        <v>3</v>
      </c>
      <c r="Q68" s="24">
        <v>6</v>
      </c>
      <c r="R68" s="24">
        <v>1</v>
      </c>
      <c r="S68" s="24">
        <v>1</v>
      </c>
      <c r="T68" s="29">
        <v>2.6666666666666665</v>
      </c>
      <c r="U68" s="24">
        <v>56</v>
      </c>
      <c r="V68" s="24">
        <v>416</v>
      </c>
      <c r="W68" s="25">
        <v>49.9194068247457</v>
      </c>
      <c r="X68" s="24">
        <v>7</v>
      </c>
      <c r="Y68" s="24">
        <v>33</v>
      </c>
      <c r="Z68" s="24">
        <v>855</v>
      </c>
      <c r="AA68" s="24">
        <v>9</v>
      </c>
      <c r="AB68" s="24">
        <v>32</v>
      </c>
      <c r="AC68" s="25">
        <v>1391</v>
      </c>
      <c r="AD68" s="24">
        <v>50</v>
      </c>
      <c r="AE68" s="24">
        <v>276</v>
      </c>
      <c r="AF68" s="25">
        <v>45</v>
      </c>
      <c r="AG68" s="30">
        <v>3.75</v>
      </c>
      <c r="AH68" s="30">
        <v>8</v>
      </c>
      <c r="AI68" s="29">
        <v>21.96711603650542</v>
      </c>
    </row>
    <row r="69" spans="1:35" ht="15">
      <c r="A69" s="82" t="s">
        <v>35</v>
      </c>
      <c r="B69" s="26">
        <v>17</v>
      </c>
      <c r="C69" s="26">
        <v>216</v>
      </c>
      <c r="D69" s="26">
        <v>183.5906625423175</v>
      </c>
      <c r="E69" s="27">
        <v>415.76294705916706</v>
      </c>
      <c r="F69" s="24">
        <v>15</v>
      </c>
      <c r="G69" s="24">
        <v>167</v>
      </c>
      <c r="H69" s="25">
        <v>2020.0025445544552</v>
      </c>
      <c r="I69" s="24">
        <v>9</v>
      </c>
      <c r="J69" s="24">
        <v>211</v>
      </c>
      <c r="K69" s="28">
        <v>6.088521353037392</v>
      </c>
      <c r="L69" s="24">
        <v>1</v>
      </c>
      <c r="M69" s="24">
        <v>0</v>
      </c>
      <c r="N69" s="24">
        <v>1.1</v>
      </c>
      <c r="O69" s="24">
        <v>3</v>
      </c>
      <c r="P69" s="25">
        <v>4</v>
      </c>
      <c r="Q69" s="24">
        <v>6</v>
      </c>
      <c r="R69" s="24">
        <v>1</v>
      </c>
      <c r="S69" s="24">
        <v>5</v>
      </c>
      <c r="T69" s="29">
        <v>4</v>
      </c>
      <c r="U69" s="24">
        <v>46</v>
      </c>
      <c r="V69" s="24">
        <v>208</v>
      </c>
      <c r="W69" s="25">
        <v>45.89437545403332</v>
      </c>
      <c r="X69" s="24">
        <v>6</v>
      </c>
      <c r="Y69" s="24">
        <v>23</v>
      </c>
      <c r="Z69" s="24">
        <v>1545</v>
      </c>
      <c r="AA69" s="24">
        <v>6</v>
      </c>
      <c r="AB69" s="24">
        <v>22</v>
      </c>
      <c r="AC69" s="25">
        <v>2349</v>
      </c>
      <c r="AD69" s="24">
        <v>41</v>
      </c>
      <c r="AE69" s="24">
        <v>1140</v>
      </c>
      <c r="AF69" s="25">
        <v>25</v>
      </c>
      <c r="AG69" s="30" t="s">
        <v>0</v>
      </c>
      <c r="AH69" s="30" t="s">
        <v>0</v>
      </c>
      <c r="AI69" s="29">
        <v>0</v>
      </c>
    </row>
    <row r="70" spans="1:35" ht="15">
      <c r="A70" s="82" t="s">
        <v>36</v>
      </c>
      <c r="B70" s="26">
        <v>8</v>
      </c>
      <c r="C70" s="26">
        <v>34</v>
      </c>
      <c r="D70" s="26">
        <v>18.600302364931476</v>
      </c>
      <c r="E70" s="27">
        <v>0</v>
      </c>
      <c r="F70" s="24">
        <v>11</v>
      </c>
      <c r="G70" s="24">
        <v>133</v>
      </c>
      <c r="H70" s="25">
        <v>229.28593493911805</v>
      </c>
      <c r="I70" s="24">
        <v>6</v>
      </c>
      <c r="J70" s="24">
        <v>34</v>
      </c>
      <c r="K70" s="28">
        <v>4.519867555308687</v>
      </c>
      <c r="L70" s="24">
        <v>0</v>
      </c>
      <c r="M70" s="24">
        <v>0</v>
      </c>
      <c r="N70" s="24">
        <v>0</v>
      </c>
      <c r="O70" s="24">
        <v>4</v>
      </c>
      <c r="P70" s="25">
        <v>4</v>
      </c>
      <c r="Q70" s="24">
        <v>5</v>
      </c>
      <c r="R70" s="24">
        <v>5</v>
      </c>
      <c r="S70" s="24">
        <v>6</v>
      </c>
      <c r="T70" s="29">
        <v>5.333333333333333</v>
      </c>
      <c r="U70" s="24">
        <v>34</v>
      </c>
      <c r="V70" s="24">
        <v>288</v>
      </c>
      <c r="W70" s="25">
        <v>38.88548777971172</v>
      </c>
      <c r="X70" s="24">
        <v>7</v>
      </c>
      <c r="Y70" s="24">
        <v>20</v>
      </c>
      <c r="Z70" s="24">
        <v>730</v>
      </c>
      <c r="AA70" s="24">
        <v>8</v>
      </c>
      <c r="AB70" s="24">
        <v>24</v>
      </c>
      <c r="AC70" s="25">
        <v>730</v>
      </c>
      <c r="AD70" s="24">
        <v>36</v>
      </c>
      <c r="AE70" s="24">
        <v>581</v>
      </c>
      <c r="AF70" s="25">
        <v>25.2</v>
      </c>
      <c r="AG70" s="30">
        <v>3</v>
      </c>
      <c r="AH70" s="30">
        <v>28.499999999999996</v>
      </c>
      <c r="AI70" s="29">
        <v>17.556665494754526</v>
      </c>
    </row>
    <row r="71" spans="1:35" ht="15">
      <c r="A71" s="82" t="s">
        <v>122</v>
      </c>
      <c r="B71" s="26">
        <v>13</v>
      </c>
      <c r="C71" s="26">
        <v>195</v>
      </c>
      <c r="D71" s="26">
        <v>204.04427740805423</v>
      </c>
      <c r="E71" s="27">
        <v>19.82282915455553</v>
      </c>
      <c r="F71" s="24">
        <v>11</v>
      </c>
      <c r="G71" s="24">
        <v>1179</v>
      </c>
      <c r="H71" s="25">
        <v>569.4835108122938</v>
      </c>
      <c r="I71" s="24">
        <v>5</v>
      </c>
      <c r="J71" s="24">
        <v>405</v>
      </c>
      <c r="K71" s="28">
        <v>6.333023529796533</v>
      </c>
      <c r="L71" s="24">
        <v>2</v>
      </c>
      <c r="M71" s="24">
        <v>0</v>
      </c>
      <c r="N71" s="24">
        <v>0.7</v>
      </c>
      <c r="O71" s="24">
        <v>3</v>
      </c>
      <c r="P71" s="25">
        <v>5</v>
      </c>
      <c r="Q71" s="24">
        <v>2</v>
      </c>
      <c r="R71" s="24">
        <v>3</v>
      </c>
      <c r="S71" s="24">
        <v>4</v>
      </c>
      <c r="T71" s="29">
        <v>3</v>
      </c>
      <c r="U71" s="24">
        <v>42</v>
      </c>
      <c r="V71" s="24">
        <v>160</v>
      </c>
      <c r="W71" s="25">
        <v>40.060273115517845</v>
      </c>
      <c r="X71" s="24">
        <v>8</v>
      </c>
      <c r="Y71" s="24">
        <v>35</v>
      </c>
      <c r="Z71" s="24">
        <v>1005</v>
      </c>
      <c r="AA71" s="24">
        <v>10</v>
      </c>
      <c r="AB71" s="24">
        <v>33</v>
      </c>
      <c r="AC71" s="25">
        <v>1545</v>
      </c>
      <c r="AD71" s="24">
        <v>35</v>
      </c>
      <c r="AE71" s="24">
        <v>508</v>
      </c>
      <c r="AF71" s="25">
        <v>42.6</v>
      </c>
      <c r="AG71" s="30">
        <v>5.66666666666667</v>
      </c>
      <c r="AH71" s="30">
        <v>29.5</v>
      </c>
      <c r="AI71" s="29">
        <v>2.7329369014952327</v>
      </c>
    </row>
    <row r="72" spans="1:35" ht="15">
      <c r="A72" s="82" t="s">
        <v>37</v>
      </c>
      <c r="B72" s="26">
        <v>13</v>
      </c>
      <c r="C72" s="26">
        <v>14</v>
      </c>
      <c r="D72" s="26">
        <v>47.268633574948616</v>
      </c>
      <c r="E72" s="27">
        <v>17.304743031379232</v>
      </c>
      <c r="F72" s="24">
        <v>17</v>
      </c>
      <c r="G72" s="24">
        <v>106</v>
      </c>
      <c r="H72" s="25">
        <v>465.11909820451905</v>
      </c>
      <c r="I72" s="24">
        <v>7</v>
      </c>
      <c r="J72" s="24">
        <v>23</v>
      </c>
      <c r="K72" s="28">
        <v>5.54430014216033</v>
      </c>
      <c r="L72" s="24">
        <v>6</v>
      </c>
      <c r="M72" s="24">
        <v>22.7</v>
      </c>
      <c r="N72" s="24">
        <v>21.7</v>
      </c>
      <c r="O72" s="24">
        <v>6</v>
      </c>
      <c r="P72" s="25">
        <v>12</v>
      </c>
      <c r="Q72" s="24">
        <v>0</v>
      </c>
      <c r="R72" s="24">
        <v>5</v>
      </c>
      <c r="S72" s="24">
        <v>4</v>
      </c>
      <c r="T72" s="29">
        <v>3</v>
      </c>
      <c r="U72" s="24">
        <v>47</v>
      </c>
      <c r="V72" s="24">
        <v>224</v>
      </c>
      <c r="W72" s="25">
        <v>48.29375946019736</v>
      </c>
      <c r="X72" s="24">
        <v>6</v>
      </c>
      <c r="Y72" s="24">
        <v>19</v>
      </c>
      <c r="Z72" s="24">
        <v>1163</v>
      </c>
      <c r="AA72" s="24">
        <v>10</v>
      </c>
      <c r="AB72" s="24">
        <v>23</v>
      </c>
      <c r="AC72" s="25">
        <v>1190</v>
      </c>
      <c r="AD72" s="24">
        <v>45</v>
      </c>
      <c r="AE72" s="24">
        <v>900</v>
      </c>
      <c r="AF72" s="25">
        <v>35.2</v>
      </c>
      <c r="AG72" s="30">
        <v>3.75</v>
      </c>
      <c r="AH72" s="30">
        <v>14.499999999999998</v>
      </c>
      <c r="AI72" s="29">
        <v>20.798279615162876</v>
      </c>
    </row>
    <row r="73" spans="1:35" ht="15">
      <c r="A73" s="82" t="s">
        <v>38</v>
      </c>
      <c r="B73" s="26">
        <v>3</v>
      </c>
      <c r="C73" s="26">
        <v>6</v>
      </c>
      <c r="D73" s="26">
        <v>1.8044083582665764</v>
      </c>
      <c r="E73" s="27">
        <v>0</v>
      </c>
      <c r="F73" s="24">
        <v>7</v>
      </c>
      <c r="G73" s="24">
        <v>67</v>
      </c>
      <c r="H73" s="25">
        <v>18.661026767043076</v>
      </c>
      <c r="I73" s="24">
        <v>5</v>
      </c>
      <c r="J73" s="24">
        <v>36</v>
      </c>
      <c r="K73" s="28">
        <v>4.152026943988675</v>
      </c>
      <c r="L73" s="24">
        <v>5</v>
      </c>
      <c r="M73" s="24">
        <v>71.9</v>
      </c>
      <c r="N73" s="24">
        <v>0</v>
      </c>
      <c r="O73" s="24">
        <v>10</v>
      </c>
      <c r="P73" s="25">
        <v>15</v>
      </c>
      <c r="Q73" s="24">
        <v>10</v>
      </c>
      <c r="R73" s="24">
        <v>8</v>
      </c>
      <c r="S73" s="24">
        <v>9</v>
      </c>
      <c r="T73" s="29">
        <v>9</v>
      </c>
      <c r="U73" s="24">
        <v>4</v>
      </c>
      <c r="V73" s="24">
        <v>80</v>
      </c>
      <c r="W73" s="25">
        <v>24.1900183163133</v>
      </c>
      <c r="X73" s="24">
        <v>4</v>
      </c>
      <c r="Y73" s="31">
        <v>6</v>
      </c>
      <c r="Z73" s="24">
        <v>625</v>
      </c>
      <c r="AA73" s="24">
        <v>4</v>
      </c>
      <c r="AB73" s="24">
        <v>5</v>
      </c>
      <c r="AC73" s="25">
        <v>583</v>
      </c>
      <c r="AD73" s="24">
        <v>24</v>
      </c>
      <c r="AE73" s="24">
        <v>280</v>
      </c>
      <c r="AF73" s="25">
        <v>19.5</v>
      </c>
      <c r="AG73" s="30">
        <v>1.08</v>
      </c>
      <c r="AH73" s="30">
        <v>9</v>
      </c>
      <c r="AI73" s="29">
        <v>79.76942293109916</v>
      </c>
    </row>
    <row r="74" spans="1:35" ht="15">
      <c r="A74" s="82" t="s">
        <v>123</v>
      </c>
      <c r="B74" s="26">
        <v>4</v>
      </c>
      <c r="C74" s="26">
        <v>4</v>
      </c>
      <c r="D74" s="26">
        <v>7.9899563097565895</v>
      </c>
      <c r="E74" s="27">
        <v>10.243533730457166</v>
      </c>
      <c r="F74" s="24">
        <v>31</v>
      </c>
      <c r="G74" s="24">
        <v>204</v>
      </c>
      <c r="H74" s="25">
        <v>9.833792381238881</v>
      </c>
      <c r="I74" s="24">
        <v>4</v>
      </c>
      <c r="J74" s="24">
        <v>17</v>
      </c>
      <c r="K74" s="28">
        <v>11.020487067460916</v>
      </c>
      <c r="L74" s="24">
        <v>5</v>
      </c>
      <c r="M74" s="24">
        <v>10.3</v>
      </c>
      <c r="N74" s="24">
        <v>0</v>
      </c>
      <c r="O74" s="24">
        <v>7</v>
      </c>
      <c r="P74" s="25">
        <v>12</v>
      </c>
      <c r="Q74" s="24">
        <v>2</v>
      </c>
      <c r="R74" s="24">
        <v>4</v>
      </c>
      <c r="S74" s="24">
        <v>7</v>
      </c>
      <c r="T74" s="29">
        <v>4.333333333333333</v>
      </c>
      <c r="U74" s="24">
        <v>14</v>
      </c>
      <c r="V74" s="24">
        <v>330</v>
      </c>
      <c r="W74" s="25">
        <v>57.46254001384564</v>
      </c>
      <c r="X74" s="24">
        <v>5</v>
      </c>
      <c r="Y74" s="24">
        <v>18</v>
      </c>
      <c r="Z74" s="24">
        <v>1225</v>
      </c>
      <c r="AA74" s="24">
        <v>7</v>
      </c>
      <c r="AB74" s="24">
        <v>17</v>
      </c>
      <c r="AC74" s="25">
        <v>1215</v>
      </c>
      <c r="AD74" s="24">
        <v>35</v>
      </c>
      <c r="AE74" s="24">
        <v>395</v>
      </c>
      <c r="AF74" s="25">
        <v>15</v>
      </c>
      <c r="AG74" s="30">
        <v>2</v>
      </c>
      <c r="AH74" s="30">
        <v>14.499999999999998</v>
      </c>
      <c r="AI74" s="29">
        <v>38.41690369832027</v>
      </c>
    </row>
    <row r="75" spans="1:35" ht="15">
      <c r="A75" s="82" t="s">
        <v>124</v>
      </c>
      <c r="B75" s="26">
        <v>5</v>
      </c>
      <c r="C75" s="26">
        <v>5</v>
      </c>
      <c r="D75" s="26">
        <v>2.9815776140188115</v>
      </c>
      <c r="E75" s="27">
        <v>15.775542931316465</v>
      </c>
      <c r="F75" s="24">
        <v>18</v>
      </c>
      <c r="G75" s="24">
        <v>75</v>
      </c>
      <c r="H75" s="25">
        <v>22.22742447936627</v>
      </c>
      <c r="I75" s="24">
        <v>3</v>
      </c>
      <c r="J75" s="24">
        <v>4</v>
      </c>
      <c r="K75" s="28">
        <v>2.4021139227527963</v>
      </c>
      <c r="L75" s="24">
        <v>5</v>
      </c>
      <c r="M75" s="24">
        <v>100</v>
      </c>
      <c r="N75" s="24">
        <v>0</v>
      </c>
      <c r="O75" s="24">
        <v>7</v>
      </c>
      <c r="P75" s="25">
        <v>12</v>
      </c>
      <c r="Q75" s="24">
        <v>5</v>
      </c>
      <c r="R75" s="24">
        <v>5</v>
      </c>
      <c r="S75" s="24">
        <v>6</v>
      </c>
      <c r="T75" s="29">
        <v>5.333333333333333</v>
      </c>
      <c r="U75" s="24">
        <v>31</v>
      </c>
      <c r="V75" s="24">
        <v>140</v>
      </c>
      <c r="W75" s="25">
        <v>25.045933377158885</v>
      </c>
      <c r="X75" s="24">
        <v>5</v>
      </c>
      <c r="Y75" s="24">
        <v>19</v>
      </c>
      <c r="Z75" s="24">
        <v>1532</v>
      </c>
      <c r="AA75" s="24">
        <v>5</v>
      </c>
      <c r="AB75" s="24">
        <v>14</v>
      </c>
      <c r="AC75" s="25">
        <v>1674</v>
      </c>
      <c r="AD75" s="24">
        <v>27</v>
      </c>
      <c r="AE75" s="24">
        <v>417</v>
      </c>
      <c r="AF75" s="25">
        <v>7.8</v>
      </c>
      <c r="AG75" s="30">
        <v>1</v>
      </c>
      <c r="AH75" s="30">
        <v>3.5000000000000004</v>
      </c>
      <c r="AI75" s="29">
        <v>76.61526326762841</v>
      </c>
    </row>
    <row r="76" spans="1:35" ht="15">
      <c r="A76" s="82" t="s">
        <v>39</v>
      </c>
      <c r="B76" s="26">
        <v>13</v>
      </c>
      <c r="C76" s="26">
        <v>30</v>
      </c>
      <c r="D76" s="26">
        <v>66.06027488732498</v>
      </c>
      <c r="E76" s="27">
        <v>210.92814042656164</v>
      </c>
      <c r="F76" s="24">
        <v>37</v>
      </c>
      <c r="G76" s="24">
        <v>195</v>
      </c>
      <c r="H76" s="25">
        <v>2394.856275340647</v>
      </c>
      <c r="I76" s="24">
        <v>5</v>
      </c>
      <c r="J76" s="24">
        <v>44</v>
      </c>
      <c r="K76" s="28">
        <v>7.4345119692787165</v>
      </c>
      <c r="L76" s="24">
        <v>4</v>
      </c>
      <c r="M76" s="24">
        <v>10.2</v>
      </c>
      <c r="N76" s="24">
        <v>0</v>
      </c>
      <c r="O76" s="24">
        <v>8</v>
      </c>
      <c r="P76" s="25">
        <v>12</v>
      </c>
      <c r="Q76" s="24">
        <v>7</v>
      </c>
      <c r="R76" s="24">
        <v>4</v>
      </c>
      <c r="S76" s="24">
        <v>7</v>
      </c>
      <c r="T76" s="29">
        <v>6</v>
      </c>
      <c r="U76" s="24">
        <v>59</v>
      </c>
      <c r="V76" s="24">
        <v>271</v>
      </c>
      <c r="W76" s="25">
        <v>64.73526306540441</v>
      </c>
      <c r="X76" s="24">
        <v>8</v>
      </c>
      <c r="Y76" s="24">
        <v>17</v>
      </c>
      <c r="Z76" s="24">
        <v>945</v>
      </c>
      <c r="AA76" s="24">
        <v>9</v>
      </c>
      <c r="AB76" s="24">
        <v>20</v>
      </c>
      <c r="AC76" s="25">
        <v>960</v>
      </c>
      <c r="AD76" s="24">
        <v>46</v>
      </c>
      <c r="AE76" s="24">
        <v>1420</v>
      </c>
      <c r="AF76" s="25">
        <v>39.6</v>
      </c>
      <c r="AG76" s="30">
        <v>7</v>
      </c>
      <c r="AH76" s="30">
        <v>9</v>
      </c>
      <c r="AI76" s="29">
        <v>15.06728579374115</v>
      </c>
    </row>
    <row r="77" spans="1:35" ht="15">
      <c r="A77" s="82" t="s">
        <v>40</v>
      </c>
      <c r="B77" s="26">
        <v>9</v>
      </c>
      <c r="C77" s="26">
        <v>60</v>
      </c>
      <c r="D77" s="26">
        <v>25.995060440856257</v>
      </c>
      <c r="E77" s="27">
        <v>59.71136391063263</v>
      </c>
      <c r="F77" s="24">
        <v>14</v>
      </c>
      <c r="G77" s="24">
        <v>160</v>
      </c>
      <c r="H77" s="25">
        <v>194.772259094637</v>
      </c>
      <c r="I77" s="24">
        <v>6</v>
      </c>
      <c r="J77" s="24">
        <v>22</v>
      </c>
      <c r="K77" s="28">
        <v>10.719308820528898</v>
      </c>
      <c r="L77" s="24">
        <v>4</v>
      </c>
      <c r="M77" s="24">
        <v>0</v>
      </c>
      <c r="N77" s="24">
        <v>22</v>
      </c>
      <c r="O77" s="24">
        <v>3</v>
      </c>
      <c r="P77" s="25">
        <v>7</v>
      </c>
      <c r="Q77" s="24">
        <v>10</v>
      </c>
      <c r="R77" s="24">
        <v>5</v>
      </c>
      <c r="S77" s="24">
        <v>3</v>
      </c>
      <c r="T77" s="29">
        <v>6</v>
      </c>
      <c r="U77" s="24">
        <v>51</v>
      </c>
      <c r="V77" s="24">
        <v>266</v>
      </c>
      <c r="W77" s="25">
        <v>37.61911042416477</v>
      </c>
      <c r="X77" s="24">
        <v>5</v>
      </c>
      <c r="Y77" s="24">
        <v>21</v>
      </c>
      <c r="Z77" s="24">
        <v>704</v>
      </c>
      <c r="AA77" s="24">
        <v>6</v>
      </c>
      <c r="AB77" s="24">
        <v>27</v>
      </c>
      <c r="AC77" s="25">
        <v>660</v>
      </c>
      <c r="AD77" s="24">
        <v>40</v>
      </c>
      <c r="AE77" s="24">
        <v>570</v>
      </c>
      <c r="AF77" s="25">
        <v>122.7</v>
      </c>
      <c r="AG77" s="30">
        <v>5.5</v>
      </c>
      <c r="AH77" s="30">
        <v>18</v>
      </c>
      <c r="AI77" s="29">
        <v>13.714435627949108</v>
      </c>
    </row>
    <row r="78" spans="1:35" ht="15">
      <c r="A78" s="82" t="s">
        <v>125</v>
      </c>
      <c r="B78" s="26">
        <v>7</v>
      </c>
      <c r="C78" s="26">
        <v>9</v>
      </c>
      <c r="D78" s="26">
        <v>3.9250823830267656</v>
      </c>
      <c r="E78" s="27">
        <v>0.7528255129154952</v>
      </c>
      <c r="F78" s="24">
        <v>17</v>
      </c>
      <c r="G78" s="24">
        <v>322</v>
      </c>
      <c r="H78" s="25">
        <v>365.9074205738178</v>
      </c>
      <c r="I78" s="24">
        <v>9</v>
      </c>
      <c r="J78" s="24">
        <v>36</v>
      </c>
      <c r="K78" s="28">
        <v>10.526138357338912</v>
      </c>
      <c r="L78" s="24">
        <v>3</v>
      </c>
      <c r="M78" s="24">
        <v>0</v>
      </c>
      <c r="N78" s="24">
        <v>31.3</v>
      </c>
      <c r="O78" s="24">
        <v>4</v>
      </c>
      <c r="P78" s="25">
        <v>7</v>
      </c>
      <c r="Q78" s="24">
        <v>5</v>
      </c>
      <c r="R78" s="24">
        <v>4</v>
      </c>
      <c r="S78" s="24">
        <v>0</v>
      </c>
      <c r="T78" s="29">
        <v>3</v>
      </c>
      <c r="U78" s="24">
        <v>22</v>
      </c>
      <c r="V78" s="24">
        <v>344</v>
      </c>
      <c r="W78" s="25">
        <v>44.20928075219557</v>
      </c>
      <c r="X78" s="24">
        <v>7</v>
      </c>
      <c r="Y78" s="24">
        <v>25</v>
      </c>
      <c r="Z78" s="24">
        <v>1061</v>
      </c>
      <c r="AA78" s="24">
        <v>8</v>
      </c>
      <c r="AB78" s="24">
        <v>38</v>
      </c>
      <c r="AC78" s="25">
        <v>1706</v>
      </c>
      <c r="AD78" s="24">
        <v>39</v>
      </c>
      <c r="AE78" s="24">
        <v>520</v>
      </c>
      <c r="AF78" s="25">
        <v>17</v>
      </c>
      <c r="AG78" s="30">
        <v>4.5</v>
      </c>
      <c r="AH78" s="30">
        <v>9</v>
      </c>
      <c r="AI78" s="29">
        <v>23.119563350741426</v>
      </c>
    </row>
    <row r="79" spans="1:35" ht="15">
      <c r="A79" s="82" t="s">
        <v>41</v>
      </c>
      <c r="B79" s="26">
        <v>11</v>
      </c>
      <c r="C79" s="26">
        <v>77</v>
      </c>
      <c r="D79" s="26">
        <v>75.86423263430962</v>
      </c>
      <c r="E79" s="27">
        <v>30.3112594629739</v>
      </c>
      <c r="F79" s="24">
        <v>14</v>
      </c>
      <c r="G79" s="24">
        <v>215</v>
      </c>
      <c r="H79" s="25">
        <v>397.8777162147806</v>
      </c>
      <c r="I79" s="24">
        <v>5</v>
      </c>
      <c r="J79" s="24">
        <v>51</v>
      </c>
      <c r="K79" s="28">
        <v>7.729958228501394</v>
      </c>
      <c r="L79" s="24">
        <v>0</v>
      </c>
      <c r="M79" s="24">
        <v>0</v>
      </c>
      <c r="N79" s="24">
        <v>0</v>
      </c>
      <c r="O79" s="24">
        <v>3</v>
      </c>
      <c r="P79" s="25">
        <v>3</v>
      </c>
      <c r="Q79" s="24">
        <v>4</v>
      </c>
      <c r="R79" s="24">
        <v>5</v>
      </c>
      <c r="S79" s="24">
        <v>4</v>
      </c>
      <c r="T79" s="29">
        <v>4.333333333333333</v>
      </c>
      <c r="U79" s="24">
        <v>13</v>
      </c>
      <c r="V79" s="24">
        <v>312</v>
      </c>
      <c r="W79" s="25">
        <v>28.39566021965918</v>
      </c>
      <c r="X79" s="24">
        <v>10</v>
      </c>
      <c r="Y79" s="24">
        <v>102</v>
      </c>
      <c r="Z79" s="24">
        <v>3900</v>
      </c>
      <c r="AA79" s="24">
        <v>10</v>
      </c>
      <c r="AB79" s="24">
        <v>101</v>
      </c>
      <c r="AC79" s="25">
        <v>3900</v>
      </c>
      <c r="AD79" s="24">
        <v>51</v>
      </c>
      <c r="AE79" s="24">
        <v>520</v>
      </c>
      <c r="AF79" s="25">
        <v>27.3</v>
      </c>
      <c r="AG79" s="30" t="s">
        <v>0</v>
      </c>
      <c r="AH79" s="30" t="s">
        <v>0</v>
      </c>
      <c r="AI79" s="29">
        <v>0</v>
      </c>
    </row>
    <row r="80" spans="1:35" ht="15">
      <c r="A80" s="82" t="s">
        <v>126</v>
      </c>
      <c r="B80" s="26">
        <v>4</v>
      </c>
      <c r="C80" s="26">
        <v>13</v>
      </c>
      <c r="D80" s="26">
        <v>0.2888303460990173</v>
      </c>
      <c r="E80" s="27">
        <v>0</v>
      </c>
      <c r="F80" s="24">
        <v>10</v>
      </c>
      <c r="G80" s="24">
        <v>209</v>
      </c>
      <c r="H80" s="25">
        <v>44.79347699285219</v>
      </c>
      <c r="I80" s="24">
        <v>5</v>
      </c>
      <c r="J80" s="24">
        <v>38</v>
      </c>
      <c r="K80" s="28">
        <v>6.658994389735469</v>
      </c>
      <c r="L80" s="24">
        <v>5</v>
      </c>
      <c r="M80" s="24">
        <v>100</v>
      </c>
      <c r="N80" s="24">
        <v>0</v>
      </c>
      <c r="O80" s="24">
        <v>8</v>
      </c>
      <c r="P80" s="25">
        <v>13</v>
      </c>
      <c r="Q80" s="24">
        <v>10</v>
      </c>
      <c r="R80" s="24">
        <v>6</v>
      </c>
      <c r="S80" s="24">
        <v>9</v>
      </c>
      <c r="T80" s="29">
        <v>8.333333333333334</v>
      </c>
      <c r="U80" s="24">
        <v>9</v>
      </c>
      <c r="V80" s="24">
        <v>76</v>
      </c>
      <c r="W80" s="25">
        <v>26.5220428473588</v>
      </c>
      <c r="X80" s="24">
        <v>4</v>
      </c>
      <c r="Y80" s="24">
        <v>7</v>
      </c>
      <c r="Z80" s="24">
        <v>1109</v>
      </c>
      <c r="AA80" s="24">
        <v>4</v>
      </c>
      <c r="AB80" s="24">
        <v>12</v>
      </c>
      <c r="AC80" s="25">
        <v>1121</v>
      </c>
      <c r="AD80" s="24">
        <v>20</v>
      </c>
      <c r="AE80" s="24">
        <v>515</v>
      </c>
      <c r="AF80" s="25">
        <v>26.9</v>
      </c>
      <c r="AG80" s="30">
        <v>0.416666666666667</v>
      </c>
      <c r="AH80" s="30">
        <v>9</v>
      </c>
      <c r="AI80" s="29">
        <v>86.56197666802532</v>
      </c>
    </row>
    <row r="81" spans="1:35" ht="15">
      <c r="A81" s="82" t="s">
        <v>42</v>
      </c>
      <c r="B81" s="26">
        <v>5</v>
      </c>
      <c r="C81" s="26">
        <v>34</v>
      </c>
      <c r="D81" s="26">
        <v>4.181643011072304</v>
      </c>
      <c r="E81" s="27">
        <v>0</v>
      </c>
      <c r="F81" s="24">
        <v>20</v>
      </c>
      <c r="G81" s="24">
        <v>235</v>
      </c>
      <c r="H81" s="25">
        <v>107.17363524349393</v>
      </c>
      <c r="I81" s="24">
        <v>7</v>
      </c>
      <c r="J81" s="24">
        <v>144</v>
      </c>
      <c r="K81" s="28">
        <v>5.007172629521564</v>
      </c>
      <c r="L81" s="24">
        <v>5</v>
      </c>
      <c r="M81" s="24">
        <v>89.8</v>
      </c>
      <c r="N81" s="24">
        <v>0</v>
      </c>
      <c r="O81" s="24">
        <v>9</v>
      </c>
      <c r="P81" s="25">
        <v>14</v>
      </c>
      <c r="Q81" s="24">
        <v>7</v>
      </c>
      <c r="R81" s="24">
        <v>9</v>
      </c>
      <c r="S81" s="24">
        <v>9</v>
      </c>
      <c r="T81" s="29">
        <v>8.333333333333334</v>
      </c>
      <c r="U81" s="24">
        <v>33</v>
      </c>
      <c r="V81" s="24">
        <v>230</v>
      </c>
      <c r="W81" s="25">
        <v>32.5839990366816</v>
      </c>
      <c r="X81" s="24">
        <v>5</v>
      </c>
      <c r="Y81" s="24">
        <v>12</v>
      </c>
      <c r="Z81" s="24">
        <v>665</v>
      </c>
      <c r="AA81" s="24">
        <v>4</v>
      </c>
      <c r="AB81" s="24">
        <v>12</v>
      </c>
      <c r="AC81" s="25">
        <v>605</v>
      </c>
      <c r="AD81" s="24">
        <v>35</v>
      </c>
      <c r="AE81" s="24">
        <v>890</v>
      </c>
      <c r="AF81" s="25">
        <v>25.3</v>
      </c>
      <c r="AG81" s="30">
        <v>4</v>
      </c>
      <c r="AH81" s="30">
        <v>23</v>
      </c>
      <c r="AI81" s="29">
        <v>44.860859103824815</v>
      </c>
    </row>
    <row r="82" spans="1:35" ht="15">
      <c r="A82" s="82" t="s">
        <v>127</v>
      </c>
      <c r="B82" s="26">
        <v>6</v>
      </c>
      <c r="C82" s="26">
        <v>10</v>
      </c>
      <c r="D82" s="26">
        <v>17.851529185601986</v>
      </c>
      <c r="E82" s="27">
        <v>9.719125112809497</v>
      </c>
      <c r="F82" s="24">
        <v>14</v>
      </c>
      <c r="G82" s="24">
        <v>257</v>
      </c>
      <c r="H82" s="25">
        <v>137.17184419214814</v>
      </c>
      <c r="I82" s="24">
        <v>8</v>
      </c>
      <c r="J82" s="24">
        <v>27</v>
      </c>
      <c r="K82" s="28">
        <v>4.602422896924883</v>
      </c>
      <c r="L82" s="24">
        <v>5</v>
      </c>
      <c r="M82" s="24">
        <v>77.5</v>
      </c>
      <c r="N82" s="24">
        <v>12.2</v>
      </c>
      <c r="O82" s="24">
        <v>3</v>
      </c>
      <c r="P82" s="25">
        <v>8</v>
      </c>
      <c r="Q82" s="24">
        <v>7</v>
      </c>
      <c r="R82" s="24">
        <v>4</v>
      </c>
      <c r="S82" s="24">
        <v>6</v>
      </c>
      <c r="T82" s="29">
        <v>5.666666666666667</v>
      </c>
      <c r="U82" s="24">
        <v>15</v>
      </c>
      <c r="V82" s="24">
        <v>314</v>
      </c>
      <c r="W82" s="25">
        <v>68.36552981232654</v>
      </c>
      <c r="X82" s="24">
        <v>4</v>
      </c>
      <c r="Y82" s="24">
        <v>20</v>
      </c>
      <c r="Z82" s="24">
        <v>1231</v>
      </c>
      <c r="AA82" s="24">
        <v>4</v>
      </c>
      <c r="AB82" s="24">
        <v>18</v>
      </c>
      <c r="AC82" s="25">
        <v>1231</v>
      </c>
      <c r="AD82" s="24">
        <v>41</v>
      </c>
      <c r="AE82" s="24">
        <v>1210</v>
      </c>
      <c r="AF82" s="25">
        <v>29.9</v>
      </c>
      <c r="AG82" s="30">
        <v>1.8333333333333333</v>
      </c>
      <c r="AH82" s="30">
        <v>22</v>
      </c>
      <c r="AI82" s="29">
        <v>56.56628621693112</v>
      </c>
    </row>
    <row r="83" spans="1:35" ht="15">
      <c r="A83" s="82" t="s">
        <v>43</v>
      </c>
      <c r="B83" s="26">
        <v>6</v>
      </c>
      <c r="C83" s="26">
        <v>8</v>
      </c>
      <c r="D83" s="26">
        <v>5.297185537086483</v>
      </c>
      <c r="E83" s="27">
        <v>0</v>
      </c>
      <c r="F83" s="24">
        <v>10</v>
      </c>
      <c r="G83" s="24">
        <v>156</v>
      </c>
      <c r="H83" s="25">
        <v>265.65385468488705</v>
      </c>
      <c r="I83" s="24">
        <v>6</v>
      </c>
      <c r="J83" s="24">
        <v>55</v>
      </c>
      <c r="K83" s="28">
        <v>9.531125521548182</v>
      </c>
      <c r="L83" s="24">
        <v>0</v>
      </c>
      <c r="M83" s="24">
        <v>0</v>
      </c>
      <c r="N83" s="24">
        <v>0</v>
      </c>
      <c r="O83" s="24">
        <v>8</v>
      </c>
      <c r="P83" s="25">
        <v>8</v>
      </c>
      <c r="Q83" s="24">
        <v>4</v>
      </c>
      <c r="R83" s="24">
        <v>8</v>
      </c>
      <c r="S83" s="24">
        <v>4</v>
      </c>
      <c r="T83" s="29">
        <v>5.333333333333333</v>
      </c>
      <c r="U83" s="24">
        <v>72</v>
      </c>
      <c r="V83" s="24">
        <v>414</v>
      </c>
      <c r="W83" s="25">
        <v>51.26535329780189</v>
      </c>
      <c r="X83" s="24">
        <v>6</v>
      </c>
      <c r="Y83" s="24">
        <v>21</v>
      </c>
      <c r="Z83" s="24">
        <v>1750</v>
      </c>
      <c r="AA83" s="24">
        <v>6</v>
      </c>
      <c r="AB83" s="24">
        <v>22</v>
      </c>
      <c r="AC83" s="25">
        <v>1420</v>
      </c>
      <c r="AD83" s="24">
        <v>35</v>
      </c>
      <c r="AE83" s="24">
        <v>655</v>
      </c>
      <c r="AF83" s="25">
        <v>45.6</v>
      </c>
      <c r="AG83" s="30">
        <v>1.0833333333333333</v>
      </c>
      <c r="AH83" s="30">
        <v>18</v>
      </c>
      <c r="AI83" s="29">
        <v>64.54525124892413</v>
      </c>
    </row>
    <row r="84" spans="1:35" ht="15">
      <c r="A84" s="82" t="s">
        <v>128</v>
      </c>
      <c r="B84" s="26">
        <v>8</v>
      </c>
      <c r="C84" s="26">
        <v>23</v>
      </c>
      <c r="D84" s="26">
        <v>7.497068746710522</v>
      </c>
      <c r="E84" s="27">
        <v>2.4366115034829522E-05</v>
      </c>
      <c r="F84" s="24">
        <v>15</v>
      </c>
      <c r="G84" s="24">
        <v>187</v>
      </c>
      <c r="H84" s="25">
        <v>19.34937561030847</v>
      </c>
      <c r="I84" s="24">
        <v>6</v>
      </c>
      <c r="J84" s="24">
        <v>14</v>
      </c>
      <c r="K84" s="28">
        <v>5.040837608798375</v>
      </c>
      <c r="L84" s="24">
        <v>6</v>
      </c>
      <c r="M84" s="24">
        <v>76.2</v>
      </c>
      <c r="N84" s="24">
        <v>0</v>
      </c>
      <c r="O84" s="24">
        <v>7</v>
      </c>
      <c r="P84" s="25">
        <v>13</v>
      </c>
      <c r="Q84" s="24">
        <v>7</v>
      </c>
      <c r="R84" s="24">
        <v>6</v>
      </c>
      <c r="S84" s="24">
        <v>8</v>
      </c>
      <c r="T84" s="29">
        <v>7</v>
      </c>
      <c r="U84" s="24">
        <v>13</v>
      </c>
      <c r="V84" s="24">
        <v>355</v>
      </c>
      <c r="W84" s="25">
        <v>55.72488413457789</v>
      </c>
      <c r="X84" s="24">
        <v>4</v>
      </c>
      <c r="Y84" s="24">
        <v>10</v>
      </c>
      <c r="Z84" s="24">
        <v>989</v>
      </c>
      <c r="AA84" s="24">
        <v>5</v>
      </c>
      <c r="AB84" s="24">
        <v>11</v>
      </c>
      <c r="AC84" s="25">
        <v>1047</v>
      </c>
      <c r="AD84" s="24">
        <v>30</v>
      </c>
      <c r="AE84" s="24">
        <v>360</v>
      </c>
      <c r="AF84" s="25">
        <v>22.7</v>
      </c>
      <c r="AG84" s="30">
        <v>0.5833333333333334</v>
      </c>
      <c r="AH84" s="30">
        <v>3.5000000000000004</v>
      </c>
      <c r="AI84" s="29">
        <v>92.5401053787562</v>
      </c>
    </row>
    <row r="85" spans="1:35" ht="15">
      <c r="A85" s="82" t="s">
        <v>129</v>
      </c>
      <c r="B85" s="26">
        <v>8</v>
      </c>
      <c r="C85" s="26">
        <v>13</v>
      </c>
      <c r="D85" s="26">
        <v>49.466576573822046</v>
      </c>
      <c r="E85" s="27">
        <v>19.866095009567086</v>
      </c>
      <c r="F85" s="24">
        <v>19</v>
      </c>
      <c r="G85" s="24">
        <v>87</v>
      </c>
      <c r="H85" s="25">
        <v>697.1247158778202</v>
      </c>
      <c r="I85" s="24">
        <v>7</v>
      </c>
      <c r="J85" s="24">
        <v>21</v>
      </c>
      <c r="K85" s="28">
        <v>7.515932608197673</v>
      </c>
      <c r="L85" s="24">
        <v>2</v>
      </c>
      <c r="M85" s="24">
        <v>0</v>
      </c>
      <c r="N85" s="24">
        <v>1</v>
      </c>
      <c r="O85" s="24">
        <v>4</v>
      </c>
      <c r="P85" s="25">
        <v>6</v>
      </c>
      <c r="Q85" s="24">
        <v>5</v>
      </c>
      <c r="R85" s="24">
        <v>4</v>
      </c>
      <c r="S85" s="24">
        <v>4</v>
      </c>
      <c r="T85" s="29">
        <v>4.333333333333333</v>
      </c>
      <c r="U85" s="24">
        <v>26</v>
      </c>
      <c r="V85" s="24">
        <v>101</v>
      </c>
      <c r="W85" s="25">
        <v>31.080697636803457</v>
      </c>
      <c r="X85" s="24">
        <v>7</v>
      </c>
      <c r="Y85" s="24">
        <v>17</v>
      </c>
      <c r="Z85" s="24">
        <v>730</v>
      </c>
      <c r="AA85" s="24">
        <v>7</v>
      </c>
      <c r="AB85" s="24">
        <v>19</v>
      </c>
      <c r="AC85" s="25">
        <v>1290</v>
      </c>
      <c r="AD85" s="24">
        <v>38</v>
      </c>
      <c r="AE85" s="24">
        <v>689</v>
      </c>
      <c r="AF85" s="25">
        <v>31.2</v>
      </c>
      <c r="AG85" s="30">
        <v>4.33</v>
      </c>
      <c r="AH85" s="30">
        <v>9</v>
      </c>
      <c r="AI85" s="29">
        <v>27.275054906864906</v>
      </c>
    </row>
    <row r="86" spans="1:35" ht="15">
      <c r="A86" s="82" t="s">
        <v>44</v>
      </c>
      <c r="B86" s="26">
        <v>7</v>
      </c>
      <c r="C86" s="26">
        <v>20</v>
      </c>
      <c r="D86" s="26">
        <v>4.781856676400682</v>
      </c>
      <c r="E86" s="27">
        <v>13.433764748414335</v>
      </c>
      <c r="F86" s="24">
        <v>37</v>
      </c>
      <c r="G86" s="24">
        <v>239</v>
      </c>
      <c r="H86" s="25">
        <v>123.6749417604169</v>
      </c>
      <c r="I86" s="24">
        <v>4</v>
      </c>
      <c r="J86" s="24">
        <v>40</v>
      </c>
      <c r="K86" s="28">
        <v>0.06149397825673979</v>
      </c>
      <c r="L86" s="24">
        <v>5</v>
      </c>
      <c r="M86" s="24">
        <v>29.5</v>
      </c>
      <c r="N86" s="24">
        <v>0</v>
      </c>
      <c r="O86" s="24">
        <v>4</v>
      </c>
      <c r="P86" s="25">
        <v>9</v>
      </c>
      <c r="Q86" s="24">
        <v>7</v>
      </c>
      <c r="R86" s="24">
        <v>1</v>
      </c>
      <c r="S86" s="24">
        <v>9</v>
      </c>
      <c r="T86" s="29">
        <v>5.666666666666667</v>
      </c>
      <c r="U86" s="24">
        <v>9</v>
      </c>
      <c r="V86" s="24">
        <v>271</v>
      </c>
      <c r="W86" s="25">
        <v>35.85675623082496</v>
      </c>
      <c r="X86" s="24">
        <v>11</v>
      </c>
      <c r="Y86" s="24">
        <v>89</v>
      </c>
      <c r="Z86" s="24">
        <v>3005</v>
      </c>
      <c r="AA86" s="24">
        <v>13</v>
      </c>
      <c r="AB86" s="24">
        <v>76</v>
      </c>
      <c r="AC86" s="25">
        <v>3055</v>
      </c>
      <c r="AD86" s="24">
        <v>38</v>
      </c>
      <c r="AE86" s="24">
        <v>390</v>
      </c>
      <c r="AF86" s="25">
        <v>22</v>
      </c>
      <c r="AG86" s="30">
        <v>1.5</v>
      </c>
      <c r="AH86" s="30">
        <v>15</v>
      </c>
      <c r="AI86" s="29">
        <v>40.61712143985918</v>
      </c>
    </row>
    <row r="87" spans="1:35" ht="15">
      <c r="A87" s="82" t="s">
        <v>130</v>
      </c>
      <c r="B87" s="26">
        <v>12</v>
      </c>
      <c r="C87" s="26">
        <v>34</v>
      </c>
      <c r="D87" s="26">
        <v>36.4781284701559</v>
      </c>
      <c r="E87" s="27">
        <v>0</v>
      </c>
      <c r="F87" s="24">
        <v>11</v>
      </c>
      <c r="G87" s="24">
        <v>120</v>
      </c>
      <c r="H87" s="25">
        <v>161.69468505098024</v>
      </c>
      <c r="I87" s="24">
        <v>8</v>
      </c>
      <c r="J87" s="24">
        <v>64</v>
      </c>
      <c r="K87" s="28">
        <v>4.198201640091949</v>
      </c>
      <c r="L87" s="24">
        <v>4</v>
      </c>
      <c r="M87" s="24">
        <v>2.3</v>
      </c>
      <c r="N87" s="24">
        <v>0</v>
      </c>
      <c r="O87" s="24">
        <v>10</v>
      </c>
      <c r="P87" s="25">
        <v>14</v>
      </c>
      <c r="Q87" s="24">
        <v>3</v>
      </c>
      <c r="R87" s="24">
        <v>2</v>
      </c>
      <c r="S87" s="24">
        <v>10</v>
      </c>
      <c r="T87" s="29">
        <v>5</v>
      </c>
      <c r="U87" s="24">
        <v>41</v>
      </c>
      <c r="V87" s="24">
        <v>417</v>
      </c>
      <c r="W87" s="25">
        <v>49.679941920078</v>
      </c>
      <c r="X87" s="24">
        <v>8</v>
      </c>
      <c r="Y87" s="24">
        <v>27</v>
      </c>
      <c r="Z87" s="24">
        <v>2055</v>
      </c>
      <c r="AA87" s="24">
        <v>7</v>
      </c>
      <c r="AB87" s="24">
        <v>25</v>
      </c>
      <c r="AC87" s="25">
        <v>2190</v>
      </c>
      <c r="AD87" s="24">
        <v>40</v>
      </c>
      <c r="AE87" s="24">
        <v>465</v>
      </c>
      <c r="AF87" s="25">
        <v>47.2</v>
      </c>
      <c r="AG87" s="30">
        <v>4.5</v>
      </c>
      <c r="AH87" s="30">
        <v>22</v>
      </c>
      <c r="AI87" s="29">
        <v>31.6208688559608</v>
      </c>
    </row>
    <row r="88" spans="1:35" ht="15">
      <c r="A88" s="82" t="s">
        <v>45</v>
      </c>
      <c r="B88" s="26">
        <v>6</v>
      </c>
      <c r="C88" s="26">
        <v>21</v>
      </c>
      <c r="D88" s="26">
        <v>37.983558671793475</v>
      </c>
      <c r="E88" s="27">
        <v>20.531653336104583</v>
      </c>
      <c r="F88" s="24">
        <v>14</v>
      </c>
      <c r="G88" s="24">
        <v>160</v>
      </c>
      <c r="H88" s="25">
        <v>422.0897292836379</v>
      </c>
      <c r="I88" s="24">
        <v>5</v>
      </c>
      <c r="J88" s="24">
        <v>513</v>
      </c>
      <c r="K88" s="28">
        <v>0.03408327817229662</v>
      </c>
      <c r="L88" s="24">
        <v>0</v>
      </c>
      <c r="M88" s="24">
        <v>0</v>
      </c>
      <c r="N88" s="24">
        <v>0</v>
      </c>
      <c r="O88" s="24">
        <v>5</v>
      </c>
      <c r="P88" s="25">
        <v>5</v>
      </c>
      <c r="Q88" s="24">
        <v>6</v>
      </c>
      <c r="R88" s="24">
        <v>5</v>
      </c>
      <c r="S88" s="24">
        <v>7</v>
      </c>
      <c r="T88" s="29">
        <v>6</v>
      </c>
      <c r="U88" s="24">
        <v>7</v>
      </c>
      <c r="V88" s="24">
        <v>120</v>
      </c>
      <c r="W88" s="25">
        <v>31.818060561693812</v>
      </c>
      <c r="X88" s="24">
        <v>6</v>
      </c>
      <c r="Y88" s="24">
        <v>21</v>
      </c>
      <c r="Z88" s="24">
        <v>1070</v>
      </c>
      <c r="AA88" s="24">
        <v>7</v>
      </c>
      <c r="AB88" s="24">
        <v>21</v>
      </c>
      <c r="AC88" s="25">
        <v>1070</v>
      </c>
      <c r="AD88" s="24">
        <v>32</v>
      </c>
      <c r="AE88" s="24">
        <v>660</v>
      </c>
      <c r="AF88" s="25">
        <v>25.8</v>
      </c>
      <c r="AG88" s="30" t="s">
        <v>0</v>
      </c>
      <c r="AH88" s="30" t="s">
        <v>0</v>
      </c>
      <c r="AI88" s="29">
        <v>0</v>
      </c>
    </row>
    <row r="89" spans="1:35" ht="15">
      <c r="A89" s="82" t="s">
        <v>131</v>
      </c>
      <c r="B89" s="26">
        <v>8</v>
      </c>
      <c r="C89" s="26">
        <v>14</v>
      </c>
      <c r="D89" s="26">
        <v>14.718344356782309</v>
      </c>
      <c r="E89" s="27">
        <v>0</v>
      </c>
      <c r="F89" s="24">
        <v>13</v>
      </c>
      <c r="G89" s="24">
        <v>34</v>
      </c>
      <c r="H89" s="25">
        <v>135.6055861528262</v>
      </c>
      <c r="I89" s="24">
        <v>7</v>
      </c>
      <c r="J89" s="24">
        <v>11</v>
      </c>
      <c r="K89" s="28">
        <v>5.1164029877465005</v>
      </c>
      <c r="L89" s="24">
        <v>6</v>
      </c>
      <c r="M89" s="24">
        <v>93.8</v>
      </c>
      <c r="N89" s="24">
        <v>0</v>
      </c>
      <c r="O89" s="24">
        <v>7</v>
      </c>
      <c r="P89" s="25">
        <v>13</v>
      </c>
      <c r="Q89" s="24">
        <v>7</v>
      </c>
      <c r="R89" s="24">
        <v>2</v>
      </c>
      <c r="S89" s="24">
        <v>7</v>
      </c>
      <c r="T89" s="29">
        <v>5.333333333333333</v>
      </c>
      <c r="U89" s="24">
        <v>14</v>
      </c>
      <c r="V89" s="24">
        <v>250</v>
      </c>
      <c r="W89" s="25">
        <v>31.87197182589434</v>
      </c>
      <c r="X89" s="24">
        <v>3</v>
      </c>
      <c r="Y89" s="24">
        <v>8</v>
      </c>
      <c r="Z89" s="24">
        <v>742</v>
      </c>
      <c r="AA89" s="24">
        <v>3</v>
      </c>
      <c r="AB89" s="24">
        <v>8</v>
      </c>
      <c r="AC89" s="25">
        <v>742</v>
      </c>
      <c r="AD89" s="24">
        <v>35</v>
      </c>
      <c r="AE89" s="24">
        <v>230</v>
      </c>
      <c r="AF89" s="25">
        <v>10.3</v>
      </c>
      <c r="AG89" s="30">
        <v>1.5</v>
      </c>
      <c r="AH89" s="30">
        <v>3.5000000000000004</v>
      </c>
      <c r="AI89" s="29">
        <v>80.53494956439646</v>
      </c>
    </row>
    <row r="90" spans="1:35" ht="15">
      <c r="A90" s="82" t="s">
        <v>46</v>
      </c>
      <c r="B90" s="26">
        <v>9</v>
      </c>
      <c r="C90" s="26">
        <v>52</v>
      </c>
      <c r="D90" s="26">
        <v>26.414847719164406</v>
      </c>
      <c r="E90" s="27">
        <v>103.42540218936729</v>
      </c>
      <c r="F90" s="24">
        <v>21</v>
      </c>
      <c r="G90" s="24">
        <v>320</v>
      </c>
      <c r="H90" s="25">
        <v>1291.0278082407608</v>
      </c>
      <c r="I90" s="24">
        <v>8</v>
      </c>
      <c r="J90" s="24">
        <v>33</v>
      </c>
      <c r="K90" s="28">
        <v>0.5900586302239371</v>
      </c>
      <c r="L90" s="24">
        <v>4</v>
      </c>
      <c r="M90" s="24">
        <v>0</v>
      </c>
      <c r="N90" s="24">
        <v>18.9</v>
      </c>
      <c r="O90" s="24">
        <v>8</v>
      </c>
      <c r="P90" s="25">
        <v>12</v>
      </c>
      <c r="Q90" s="24">
        <v>3</v>
      </c>
      <c r="R90" s="24">
        <v>2</v>
      </c>
      <c r="S90" s="24">
        <v>3</v>
      </c>
      <c r="T90" s="29">
        <v>2.6666666666666665</v>
      </c>
      <c r="U90" s="24">
        <v>33</v>
      </c>
      <c r="V90" s="24">
        <v>163</v>
      </c>
      <c r="W90" s="25">
        <v>28.33327046894964</v>
      </c>
      <c r="X90" s="24">
        <v>8</v>
      </c>
      <c r="Y90" s="24">
        <v>17</v>
      </c>
      <c r="Z90" s="24">
        <v>2270</v>
      </c>
      <c r="AA90" s="24">
        <v>8</v>
      </c>
      <c r="AB90" s="24">
        <v>16</v>
      </c>
      <c r="AC90" s="25">
        <v>2330</v>
      </c>
      <c r="AD90" s="24">
        <v>53</v>
      </c>
      <c r="AE90" s="24">
        <v>420</v>
      </c>
      <c r="AF90" s="25">
        <v>61.2</v>
      </c>
      <c r="AG90" s="30">
        <v>2</v>
      </c>
      <c r="AH90" s="30">
        <v>15.25</v>
      </c>
      <c r="AI90" s="29">
        <v>56.83761271259776</v>
      </c>
    </row>
    <row r="91" spans="1:35" ht="15">
      <c r="A91" s="82" t="s">
        <v>47</v>
      </c>
      <c r="B91" s="26">
        <v>13</v>
      </c>
      <c r="C91" s="26">
        <v>35</v>
      </c>
      <c r="D91" s="26">
        <v>0.9626013512626614</v>
      </c>
      <c r="E91" s="27">
        <v>59.17631257762263</v>
      </c>
      <c r="F91" s="24">
        <v>25</v>
      </c>
      <c r="G91" s="24">
        <v>104</v>
      </c>
      <c r="H91" s="25">
        <v>124.07300203774875</v>
      </c>
      <c r="I91" s="24">
        <v>8</v>
      </c>
      <c r="J91" s="24">
        <v>55</v>
      </c>
      <c r="K91" s="28">
        <v>0.5279312195366379</v>
      </c>
      <c r="L91" s="24">
        <v>4</v>
      </c>
      <c r="M91" s="24">
        <v>30.4</v>
      </c>
      <c r="N91" s="24">
        <v>0</v>
      </c>
      <c r="O91" s="24">
        <v>4</v>
      </c>
      <c r="P91" s="25">
        <v>8</v>
      </c>
      <c r="Q91" s="24">
        <v>7</v>
      </c>
      <c r="R91" s="24">
        <v>7</v>
      </c>
      <c r="S91" s="24">
        <v>5</v>
      </c>
      <c r="T91" s="29">
        <v>6.333333333333333</v>
      </c>
      <c r="U91" s="24">
        <v>15</v>
      </c>
      <c r="V91" s="24">
        <v>118</v>
      </c>
      <c r="W91" s="25">
        <v>15.463905639632658</v>
      </c>
      <c r="X91" s="24">
        <v>8</v>
      </c>
      <c r="Y91" s="24">
        <v>17</v>
      </c>
      <c r="Z91" s="24">
        <v>1060</v>
      </c>
      <c r="AA91" s="24">
        <v>10</v>
      </c>
      <c r="AB91" s="24">
        <v>19</v>
      </c>
      <c r="AC91" s="25">
        <v>1217</v>
      </c>
      <c r="AD91" s="24">
        <v>50</v>
      </c>
      <c r="AE91" s="24">
        <v>566</v>
      </c>
      <c r="AF91" s="25">
        <v>18.8</v>
      </c>
      <c r="AG91" s="30">
        <v>4.166666666666667</v>
      </c>
      <c r="AH91" s="30">
        <v>1</v>
      </c>
      <c r="AI91" s="29">
        <v>34.52023585922252</v>
      </c>
    </row>
    <row r="92" spans="1:35" ht="15">
      <c r="A92" s="82" t="s">
        <v>132</v>
      </c>
      <c r="B92" s="26">
        <v>3</v>
      </c>
      <c r="C92" s="26">
        <v>11</v>
      </c>
      <c r="D92" s="26">
        <v>5.225668951198251</v>
      </c>
      <c r="E92" s="27">
        <v>0</v>
      </c>
      <c r="F92" s="24">
        <v>13</v>
      </c>
      <c r="G92" s="24">
        <v>143</v>
      </c>
      <c r="H92" s="25">
        <v>184.02360701034098</v>
      </c>
      <c r="I92" s="24">
        <v>4</v>
      </c>
      <c r="J92" s="24">
        <v>5</v>
      </c>
      <c r="K92" s="28">
        <v>2.805614762869291</v>
      </c>
      <c r="L92" s="24">
        <v>3</v>
      </c>
      <c r="M92" s="24">
        <v>5.9</v>
      </c>
      <c r="N92" s="24">
        <v>0</v>
      </c>
      <c r="O92" s="24">
        <v>10</v>
      </c>
      <c r="P92" s="25">
        <v>13</v>
      </c>
      <c r="Q92" s="24">
        <v>8</v>
      </c>
      <c r="R92" s="24">
        <v>7</v>
      </c>
      <c r="S92" s="24">
        <v>8</v>
      </c>
      <c r="T92" s="29">
        <v>7.666666666666667</v>
      </c>
      <c r="U92" s="24">
        <v>75</v>
      </c>
      <c r="V92" s="24">
        <v>202</v>
      </c>
      <c r="W92" s="25">
        <v>59.412105394460404</v>
      </c>
      <c r="X92" s="24">
        <v>7</v>
      </c>
      <c r="Y92" s="24">
        <v>63</v>
      </c>
      <c r="Z92" s="24">
        <v>3000</v>
      </c>
      <c r="AA92" s="24">
        <v>7</v>
      </c>
      <c r="AB92" s="24">
        <v>72</v>
      </c>
      <c r="AC92" s="25">
        <v>3250</v>
      </c>
      <c r="AD92" s="24">
        <v>39</v>
      </c>
      <c r="AE92" s="24">
        <v>260</v>
      </c>
      <c r="AF92" s="25">
        <v>29</v>
      </c>
      <c r="AG92" s="30">
        <v>4</v>
      </c>
      <c r="AH92" s="30">
        <v>15</v>
      </c>
      <c r="AI92" s="29">
        <v>14.189137704356947</v>
      </c>
    </row>
    <row r="93" spans="1:35" ht="15">
      <c r="A93" s="82" t="s">
        <v>133</v>
      </c>
      <c r="B93" s="26">
        <v>7</v>
      </c>
      <c r="C93" s="26">
        <v>100</v>
      </c>
      <c r="D93" s="26">
        <v>12.29840057656573</v>
      </c>
      <c r="E93" s="27">
        <v>0</v>
      </c>
      <c r="F93" s="24">
        <v>24</v>
      </c>
      <c r="G93" s="24">
        <v>172</v>
      </c>
      <c r="H93" s="25">
        <v>142.86016660708322</v>
      </c>
      <c r="I93" s="24">
        <v>9</v>
      </c>
      <c r="J93" s="24">
        <v>135</v>
      </c>
      <c r="K93" s="28">
        <v>4.1098426970288875</v>
      </c>
      <c r="L93" s="24">
        <v>0</v>
      </c>
      <c r="M93" s="24">
        <v>0</v>
      </c>
      <c r="N93" s="24">
        <v>0</v>
      </c>
      <c r="O93" s="24">
        <v>4</v>
      </c>
      <c r="P93" s="25">
        <v>4</v>
      </c>
      <c r="Q93" s="24">
        <v>2</v>
      </c>
      <c r="R93" s="24">
        <v>1</v>
      </c>
      <c r="S93" s="24">
        <v>2</v>
      </c>
      <c r="T93" s="29">
        <v>1.6666666666666667</v>
      </c>
      <c r="U93" s="24">
        <v>34</v>
      </c>
      <c r="V93" s="24">
        <v>362</v>
      </c>
      <c r="W93" s="25">
        <v>33.700627627847155</v>
      </c>
      <c r="X93" s="24">
        <v>9</v>
      </c>
      <c r="Y93" s="24">
        <v>50</v>
      </c>
      <c r="Z93" s="24">
        <v>1860</v>
      </c>
      <c r="AA93" s="24">
        <v>10</v>
      </c>
      <c r="AB93" s="24">
        <v>50</v>
      </c>
      <c r="AC93" s="25">
        <v>2040</v>
      </c>
      <c r="AD93" s="24">
        <v>42</v>
      </c>
      <c r="AE93" s="24">
        <v>443</v>
      </c>
      <c r="AF93" s="25">
        <v>31.6</v>
      </c>
      <c r="AG93" s="30" t="s">
        <v>0</v>
      </c>
      <c r="AH93" s="30" t="s">
        <v>0</v>
      </c>
      <c r="AI93" s="29">
        <v>0</v>
      </c>
    </row>
    <row r="94" spans="1:35" ht="15">
      <c r="A94" s="82" t="s">
        <v>48</v>
      </c>
      <c r="B94" s="26">
        <v>5</v>
      </c>
      <c r="C94" s="26">
        <v>16</v>
      </c>
      <c r="D94" s="26">
        <v>2.0943537802987695</v>
      </c>
      <c r="E94" s="27">
        <v>14.247304627882782</v>
      </c>
      <c r="F94" s="24">
        <v>25</v>
      </c>
      <c r="G94" s="24">
        <v>187</v>
      </c>
      <c r="H94" s="25">
        <v>17.336547690346606</v>
      </c>
      <c r="I94" s="24">
        <v>6</v>
      </c>
      <c r="J94" s="24">
        <v>45</v>
      </c>
      <c r="K94" s="28">
        <v>2.0165724647431533</v>
      </c>
      <c r="L94" s="24">
        <v>5</v>
      </c>
      <c r="M94" s="24">
        <v>0</v>
      </c>
      <c r="N94" s="24">
        <v>46.5</v>
      </c>
      <c r="O94" s="24">
        <v>9</v>
      </c>
      <c r="P94" s="25">
        <v>14</v>
      </c>
      <c r="Q94" s="24">
        <v>5</v>
      </c>
      <c r="R94" s="24">
        <v>4</v>
      </c>
      <c r="S94" s="24">
        <v>8</v>
      </c>
      <c r="T94" s="29">
        <v>5.666666666666667</v>
      </c>
      <c r="U94" s="24">
        <v>7</v>
      </c>
      <c r="V94" s="24">
        <v>279</v>
      </c>
      <c r="W94" s="25">
        <v>38.466594384586855</v>
      </c>
      <c r="X94" s="24">
        <v>5</v>
      </c>
      <c r="Y94" s="24">
        <v>13</v>
      </c>
      <c r="Z94" s="24">
        <v>600</v>
      </c>
      <c r="AA94" s="24">
        <v>6</v>
      </c>
      <c r="AB94" s="24">
        <v>12</v>
      </c>
      <c r="AC94" s="25">
        <v>801</v>
      </c>
      <c r="AD94" s="24">
        <v>27</v>
      </c>
      <c r="AE94" s="24">
        <v>309</v>
      </c>
      <c r="AF94" s="25">
        <v>23.1</v>
      </c>
      <c r="AG94" s="30">
        <v>3</v>
      </c>
      <c r="AH94" s="30">
        <v>13</v>
      </c>
      <c r="AI94" s="29">
        <v>29.01041454193328</v>
      </c>
    </row>
    <row r="95" spans="1:35" ht="15">
      <c r="A95" s="82" t="s">
        <v>134</v>
      </c>
      <c r="B95" s="26">
        <v>5</v>
      </c>
      <c r="C95" s="26">
        <v>9</v>
      </c>
      <c r="D95" s="26">
        <v>78.21757268619464</v>
      </c>
      <c r="E95" s="27">
        <v>50.96371215348119</v>
      </c>
      <c r="F95" s="24">
        <v>21</v>
      </c>
      <c r="G95" s="24">
        <v>211</v>
      </c>
      <c r="H95" s="25">
        <v>351.5739352700535</v>
      </c>
      <c r="I95" s="24">
        <v>8</v>
      </c>
      <c r="J95" s="24">
        <v>25</v>
      </c>
      <c r="K95" s="28">
        <v>5.829738820022898</v>
      </c>
      <c r="L95" s="24">
        <v>5</v>
      </c>
      <c r="M95" s="24">
        <v>0</v>
      </c>
      <c r="N95" s="24">
        <v>8.3</v>
      </c>
      <c r="O95" s="24">
        <v>3</v>
      </c>
      <c r="P95" s="25">
        <v>8</v>
      </c>
      <c r="Q95" s="24">
        <v>9</v>
      </c>
      <c r="R95" s="24">
        <v>1</v>
      </c>
      <c r="S95" s="24">
        <v>5</v>
      </c>
      <c r="T95" s="29">
        <v>5</v>
      </c>
      <c r="U95" s="24">
        <v>19</v>
      </c>
      <c r="V95" s="24">
        <v>180</v>
      </c>
      <c r="W95" s="25">
        <v>30.16727925491321</v>
      </c>
      <c r="X95" s="24">
        <v>5</v>
      </c>
      <c r="Y95" s="24">
        <v>26</v>
      </c>
      <c r="Z95" s="24">
        <v>1002</v>
      </c>
      <c r="AA95" s="24">
        <v>7</v>
      </c>
      <c r="AB95" s="24">
        <v>35</v>
      </c>
      <c r="AC95" s="25">
        <v>1203</v>
      </c>
      <c r="AD95" s="24">
        <v>37</v>
      </c>
      <c r="AE95" s="24">
        <v>721</v>
      </c>
      <c r="AF95" s="25">
        <v>30.8</v>
      </c>
      <c r="AG95" s="30">
        <v>4</v>
      </c>
      <c r="AH95" s="30">
        <v>22</v>
      </c>
      <c r="AI95" s="29">
        <v>19.029605830829976</v>
      </c>
    </row>
    <row r="96" spans="1:35" ht="15">
      <c r="A96" s="82" t="s">
        <v>49</v>
      </c>
      <c r="B96" s="26">
        <v>7</v>
      </c>
      <c r="C96" s="26">
        <v>40</v>
      </c>
      <c r="D96" s="26">
        <v>27.032414355788777</v>
      </c>
      <c r="E96" s="27">
        <v>11.935598791021157</v>
      </c>
      <c r="F96" s="24">
        <v>15</v>
      </c>
      <c r="G96" s="24">
        <v>601</v>
      </c>
      <c r="H96" s="25">
        <v>1278.7760698506165</v>
      </c>
      <c r="I96" s="24">
        <v>6</v>
      </c>
      <c r="J96" s="24">
        <v>101</v>
      </c>
      <c r="K96" s="28">
        <v>8.019896916692758</v>
      </c>
      <c r="L96" s="24">
        <v>0</v>
      </c>
      <c r="M96" s="24">
        <v>0</v>
      </c>
      <c r="N96" s="24">
        <v>0</v>
      </c>
      <c r="O96" s="24">
        <v>6</v>
      </c>
      <c r="P96" s="25">
        <v>6</v>
      </c>
      <c r="Q96" s="24">
        <v>2</v>
      </c>
      <c r="R96" s="24">
        <v>1</v>
      </c>
      <c r="S96" s="24">
        <v>8</v>
      </c>
      <c r="T96" s="29">
        <v>3.6666666666666665</v>
      </c>
      <c r="U96" s="24">
        <v>21</v>
      </c>
      <c r="V96" s="24">
        <v>324</v>
      </c>
      <c r="W96" s="25">
        <v>18.543051635306686</v>
      </c>
      <c r="X96" s="24">
        <v>6</v>
      </c>
      <c r="Y96" s="24">
        <v>44</v>
      </c>
      <c r="Z96" s="24">
        <v>1549</v>
      </c>
      <c r="AA96" s="24">
        <v>8</v>
      </c>
      <c r="AB96" s="24">
        <v>49</v>
      </c>
      <c r="AC96" s="25">
        <v>1715</v>
      </c>
      <c r="AD96" s="24">
        <v>41</v>
      </c>
      <c r="AE96" s="24">
        <v>785</v>
      </c>
      <c r="AF96" s="25">
        <v>19.5</v>
      </c>
      <c r="AG96" s="30">
        <v>2.63583333333333</v>
      </c>
      <c r="AH96" s="30">
        <v>8</v>
      </c>
      <c r="AI96" s="29">
        <v>33.92669500006304</v>
      </c>
    </row>
    <row r="97" spans="1:35" ht="15">
      <c r="A97" s="82" t="s">
        <v>50</v>
      </c>
      <c r="B97" s="26">
        <v>5</v>
      </c>
      <c r="C97" s="26">
        <v>20</v>
      </c>
      <c r="D97" s="26">
        <v>52.85015200680727</v>
      </c>
      <c r="E97" s="27">
        <v>0</v>
      </c>
      <c r="F97" s="24">
        <v>24</v>
      </c>
      <c r="G97" s="24">
        <v>77</v>
      </c>
      <c r="H97" s="25">
        <v>28295.894767940783</v>
      </c>
      <c r="I97" s="24">
        <v>10</v>
      </c>
      <c r="J97" s="24">
        <v>50</v>
      </c>
      <c r="K97" s="28">
        <v>13.20561553041432</v>
      </c>
      <c r="L97" s="24">
        <v>1</v>
      </c>
      <c r="M97" s="24">
        <v>0</v>
      </c>
      <c r="N97" s="24">
        <v>0.3</v>
      </c>
      <c r="O97" s="24">
        <v>4</v>
      </c>
      <c r="P97" s="25">
        <v>5</v>
      </c>
      <c r="Q97" s="24">
        <v>4</v>
      </c>
      <c r="R97" s="24">
        <v>1</v>
      </c>
      <c r="S97" s="24">
        <v>6</v>
      </c>
      <c r="T97" s="29">
        <v>3.6666666666666665</v>
      </c>
      <c r="U97" s="24">
        <v>32</v>
      </c>
      <c r="V97" s="24">
        <v>157.5</v>
      </c>
      <c r="W97" s="25">
        <v>43.677434055850156</v>
      </c>
      <c r="X97" s="24">
        <v>10</v>
      </c>
      <c r="Y97" s="24">
        <v>17</v>
      </c>
      <c r="Z97" s="24">
        <v>1232</v>
      </c>
      <c r="AA97" s="24">
        <v>9</v>
      </c>
      <c r="AB97" s="24">
        <v>15</v>
      </c>
      <c r="AC97" s="25">
        <v>1212</v>
      </c>
      <c r="AD97" s="24">
        <v>41</v>
      </c>
      <c r="AE97" s="24">
        <v>1280</v>
      </c>
      <c r="AF97" s="25">
        <v>35</v>
      </c>
      <c r="AG97" s="30">
        <v>3</v>
      </c>
      <c r="AH97" s="30">
        <v>42.5</v>
      </c>
      <c r="AI97" s="29">
        <v>8.283612204661498</v>
      </c>
    </row>
    <row r="98" spans="1:35" ht="15">
      <c r="A98" s="82" t="s">
        <v>135</v>
      </c>
      <c r="B98" s="26">
        <v>7</v>
      </c>
      <c r="C98" s="26">
        <v>26</v>
      </c>
      <c r="D98" s="26">
        <v>2.422904712453614</v>
      </c>
      <c r="E98" s="27">
        <v>31.142734093234104</v>
      </c>
      <c r="F98" s="24">
        <v>17</v>
      </c>
      <c r="G98" s="24">
        <v>162</v>
      </c>
      <c r="H98" s="25">
        <v>72.02068686401319</v>
      </c>
      <c r="I98" s="24">
        <v>3</v>
      </c>
      <c r="J98" s="24">
        <v>3</v>
      </c>
      <c r="K98" s="28">
        <v>1.8061708576081255</v>
      </c>
      <c r="L98" s="24">
        <v>6</v>
      </c>
      <c r="M98" s="24">
        <v>18.4</v>
      </c>
      <c r="N98" s="24">
        <v>12.1</v>
      </c>
      <c r="O98" s="24">
        <v>5</v>
      </c>
      <c r="P98" s="25">
        <v>11</v>
      </c>
      <c r="Q98" s="24">
        <v>5</v>
      </c>
      <c r="R98" s="24">
        <v>4</v>
      </c>
      <c r="S98" s="24">
        <v>6</v>
      </c>
      <c r="T98" s="29">
        <v>5</v>
      </c>
      <c r="U98" s="24">
        <v>12</v>
      </c>
      <c r="V98" s="24">
        <v>166</v>
      </c>
      <c r="W98" s="25">
        <v>42.703746920707026</v>
      </c>
      <c r="X98" s="24">
        <v>6</v>
      </c>
      <c r="Y98" s="24">
        <v>10</v>
      </c>
      <c r="Z98" s="24">
        <v>870</v>
      </c>
      <c r="AA98" s="24">
        <v>6</v>
      </c>
      <c r="AB98" s="24">
        <v>11</v>
      </c>
      <c r="AC98" s="25">
        <v>980</v>
      </c>
      <c r="AD98" s="24">
        <v>30</v>
      </c>
      <c r="AE98" s="24">
        <v>275</v>
      </c>
      <c r="AF98" s="25">
        <v>23.6</v>
      </c>
      <c r="AG98" s="30">
        <v>1.5</v>
      </c>
      <c r="AH98" s="30">
        <v>7.000000000000001</v>
      </c>
      <c r="AI98" s="29">
        <v>49.37124928795377</v>
      </c>
    </row>
    <row r="99" spans="1:35" ht="15">
      <c r="A99" s="82" t="s">
        <v>136</v>
      </c>
      <c r="B99" s="26">
        <v>6</v>
      </c>
      <c r="C99" s="26">
        <v>24</v>
      </c>
      <c r="D99" s="26">
        <v>1.7781301759756956</v>
      </c>
      <c r="E99" s="27">
        <v>19.94511722132347</v>
      </c>
      <c r="F99" s="24">
        <v>13</v>
      </c>
      <c r="G99" s="24">
        <v>217</v>
      </c>
      <c r="H99" s="25">
        <v>19.93828147744334</v>
      </c>
      <c r="I99" s="24">
        <v>8</v>
      </c>
      <c r="J99" s="24">
        <v>29</v>
      </c>
      <c r="K99" s="28">
        <v>10.301178486530516</v>
      </c>
      <c r="L99" s="24">
        <v>0</v>
      </c>
      <c r="M99" s="24">
        <v>0</v>
      </c>
      <c r="N99" s="24">
        <v>0</v>
      </c>
      <c r="O99" s="24">
        <v>7</v>
      </c>
      <c r="P99" s="25">
        <v>7</v>
      </c>
      <c r="Q99" s="24">
        <v>6</v>
      </c>
      <c r="R99" s="24">
        <v>4</v>
      </c>
      <c r="S99" s="24">
        <v>3</v>
      </c>
      <c r="T99" s="29">
        <v>4.333333333333333</v>
      </c>
      <c r="U99" s="24">
        <v>22</v>
      </c>
      <c r="V99" s="24">
        <v>58.5</v>
      </c>
      <c r="W99" s="25">
        <v>20.935604288371916</v>
      </c>
      <c r="X99" s="24">
        <v>5</v>
      </c>
      <c r="Y99" s="24">
        <v>6</v>
      </c>
      <c r="Z99" s="24">
        <v>1420</v>
      </c>
      <c r="AA99" s="24">
        <v>4</v>
      </c>
      <c r="AB99" s="24">
        <v>6</v>
      </c>
      <c r="AC99" s="25">
        <v>1420</v>
      </c>
      <c r="AD99" s="24">
        <v>26</v>
      </c>
      <c r="AE99" s="24">
        <v>321</v>
      </c>
      <c r="AF99" s="25">
        <v>9.7</v>
      </c>
      <c r="AG99" s="30">
        <v>2</v>
      </c>
      <c r="AH99" s="30">
        <v>14.499999999999998</v>
      </c>
      <c r="AI99" s="29">
        <v>41.74557038211418</v>
      </c>
    </row>
    <row r="100" spans="1:35" ht="15">
      <c r="A100" s="82" t="s">
        <v>137</v>
      </c>
      <c r="B100" s="26">
        <v>4</v>
      </c>
      <c r="C100" s="26">
        <v>4</v>
      </c>
      <c r="D100" s="26">
        <v>2.5038069292415224</v>
      </c>
      <c r="E100" s="27">
        <v>0</v>
      </c>
      <c r="F100" s="24">
        <v>21</v>
      </c>
      <c r="G100" s="24">
        <v>146</v>
      </c>
      <c r="H100" s="25">
        <v>1604.825836450862</v>
      </c>
      <c r="I100" s="24">
        <v>5</v>
      </c>
      <c r="J100" s="24">
        <v>58</v>
      </c>
      <c r="K100" s="28">
        <v>3.1759682940790106</v>
      </c>
      <c r="L100" s="24">
        <v>4</v>
      </c>
      <c r="M100" s="24">
        <v>0</v>
      </c>
      <c r="N100" s="24">
        <v>28.1</v>
      </c>
      <c r="O100" s="24">
        <v>7</v>
      </c>
      <c r="P100" s="25">
        <v>11</v>
      </c>
      <c r="Q100" s="24">
        <v>9</v>
      </c>
      <c r="R100" s="24">
        <v>7</v>
      </c>
      <c r="S100" s="24">
        <v>4</v>
      </c>
      <c r="T100" s="29">
        <v>6.666666666666667</v>
      </c>
      <c r="U100" s="24">
        <v>40</v>
      </c>
      <c r="V100" s="24">
        <v>150</v>
      </c>
      <c r="W100" s="25">
        <v>16.443238054968116</v>
      </c>
      <c r="X100" s="24">
        <v>6</v>
      </c>
      <c r="Y100" s="24">
        <v>12</v>
      </c>
      <c r="Z100" s="24">
        <v>1436</v>
      </c>
      <c r="AA100" s="24">
        <v>6</v>
      </c>
      <c r="AB100" s="24">
        <v>11</v>
      </c>
      <c r="AC100" s="25">
        <v>1420</v>
      </c>
      <c r="AD100" s="24">
        <v>37</v>
      </c>
      <c r="AE100" s="24">
        <v>370</v>
      </c>
      <c r="AF100" s="25">
        <v>33.1</v>
      </c>
      <c r="AG100" s="30">
        <v>2.9</v>
      </c>
      <c r="AH100" s="30">
        <v>28.000000000000004</v>
      </c>
      <c r="AI100" s="29">
        <v>20.89572682105622</v>
      </c>
    </row>
    <row r="101" spans="1:35" ht="15">
      <c r="A101" s="82" t="s">
        <v>51</v>
      </c>
      <c r="B101" s="26">
        <v>2</v>
      </c>
      <c r="C101" s="26">
        <v>7</v>
      </c>
      <c r="D101" s="26">
        <v>6.181474646968159</v>
      </c>
      <c r="E101" s="27">
        <v>207.4320351331597</v>
      </c>
      <c r="F101" s="24">
        <v>16</v>
      </c>
      <c r="G101" s="24">
        <v>178</v>
      </c>
      <c r="H101" s="25">
        <v>630.6777422499365</v>
      </c>
      <c r="I101" s="24">
        <v>7</v>
      </c>
      <c r="J101" s="24">
        <v>74</v>
      </c>
      <c r="K101" s="28">
        <v>9.373022481923346</v>
      </c>
      <c r="L101" s="24">
        <v>1</v>
      </c>
      <c r="M101" s="24">
        <v>0</v>
      </c>
      <c r="N101" s="24">
        <v>0.1</v>
      </c>
      <c r="O101" s="24">
        <v>2</v>
      </c>
      <c r="P101" s="25">
        <v>3</v>
      </c>
      <c r="Q101" s="24">
        <v>5</v>
      </c>
      <c r="R101" s="24">
        <v>6</v>
      </c>
      <c r="S101" s="24">
        <v>6</v>
      </c>
      <c r="T101" s="29">
        <v>5.666666666666667</v>
      </c>
      <c r="U101" s="24">
        <v>23</v>
      </c>
      <c r="V101" s="24">
        <v>201</v>
      </c>
      <c r="W101" s="25">
        <v>39.18123005343802</v>
      </c>
      <c r="X101" s="24">
        <v>4</v>
      </c>
      <c r="Y101" s="24">
        <v>21</v>
      </c>
      <c r="Z101" s="24">
        <v>1279</v>
      </c>
      <c r="AA101" s="24">
        <v>9</v>
      </c>
      <c r="AB101" s="24">
        <v>26</v>
      </c>
      <c r="AC101" s="25">
        <v>1660</v>
      </c>
      <c r="AD101" s="24">
        <v>38</v>
      </c>
      <c r="AE101" s="24">
        <v>871</v>
      </c>
      <c r="AF101" s="25">
        <v>42.4</v>
      </c>
      <c r="AG101" s="30" t="s">
        <v>0</v>
      </c>
      <c r="AH101" s="30" t="s">
        <v>0</v>
      </c>
      <c r="AI101" s="29">
        <v>0</v>
      </c>
    </row>
    <row r="102" spans="1:35" ht="15">
      <c r="A102" s="82" t="s">
        <v>52</v>
      </c>
      <c r="B102" s="26">
        <v>10</v>
      </c>
      <c r="C102" s="26">
        <v>39</v>
      </c>
      <c r="D102" s="26">
        <v>108.01766826873218</v>
      </c>
      <c r="E102" s="27">
        <v>0</v>
      </c>
      <c r="F102" s="24">
        <v>21</v>
      </c>
      <c r="G102" s="24">
        <v>213</v>
      </c>
      <c r="H102" s="25">
        <v>1311.2592690841952</v>
      </c>
      <c r="I102" s="24">
        <v>6</v>
      </c>
      <c r="J102" s="24">
        <v>88</v>
      </c>
      <c r="K102" s="28">
        <v>3.239370526329064</v>
      </c>
      <c r="L102" s="24">
        <v>0</v>
      </c>
      <c r="M102" s="24">
        <v>0</v>
      </c>
      <c r="N102" s="24">
        <v>0</v>
      </c>
      <c r="O102" s="24">
        <v>7</v>
      </c>
      <c r="P102" s="25">
        <v>7</v>
      </c>
      <c r="Q102" s="24">
        <v>4</v>
      </c>
      <c r="R102" s="24">
        <v>7</v>
      </c>
      <c r="S102" s="24">
        <v>5</v>
      </c>
      <c r="T102" s="29">
        <v>5.333333333333333</v>
      </c>
      <c r="U102" s="24">
        <v>19</v>
      </c>
      <c r="V102" s="24">
        <v>157</v>
      </c>
      <c r="W102" s="25">
        <v>25.836048847951464</v>
      </c>
      <c r="X102" s="24">
        <v>11</v>
      </c>
      <c r="Y102" s="24">
        <v>41</v>
      </c>
      <c r="Z102" s="24">
        <v>1713</v>
      </c>
      <c r="AA102" s="24">
        <v>10</v>
      </c>
      <c r="AB102" s="24">
        <v>51</v>
      </c>
      <c r="AC102" s="25">
        <v>2570</v>
      </c>
      <c r="AD102" s="24">
        <v>42</v>
      </c>
      <c r="AE102" s="24">
        <v>432</v>
      </c>
      <c r="AF102" s="25">
        <v>142.4</v>
      </c>
      <c r="AG102" s="30">
        <v>2.5833333333333335</v>
      </c>
      <c r="AH102" s="30">
        <v>25</v>
      </c>
      <c r="AI102" s="29">
        <v>17.5298502298326</v>
      </c>
    </row>
    <row r="103" spans="1:35" ht="15">
      <c r="A103" s="82" t="s">
        <v>138</v>
      </c>
      <c r="B103" s="26">
        <v>10</v>
      </c>
      <c r="C103" s="26">
        <v>18</v>
      </c>
      <c r="D103" s="26">
        <v>15.648089263531995</v>
      </c>
      <c r="E103" s="27">
        <v>0.007541247837846744</v>
      </c>
      <c r="F103" s="24">
        <v>25</v>
      </c>
      <c r="G103" s="24">
        <v>261</v>
      </c>
      <c r="H103" s="25">
        <v>7.092543591494863</v>
      </c>
      <c r="I103" s="24">
        <v>5</v>
      </c>
      <c r="J103" s="24">
        <v>144</v>
      </c>
      <c r="K103" s="28">
        <v>2.561099375837319</v>
      </c>
      <c r="L103" s="24">
        <v>6</v>
      </c>
      <c r="M103" s="24">
        <v>82</v>
      </c>
      <c r="N103" s="24">
        <v>48.5</v>
      </c>
      <c r="O103" s="24">
        <v>10</v>
      </c>
      <c r="P103" s="25">
        <v>16</v>
      </c>
      <c r="Q103" s="24">
        <v>10</v>
      </c>
      <c r="R103" s="24">
        <v>9</v>
      </c>
      <c r="S103" s="24">
        <v>7</v>
      </c>
      <c r="T103" s="29">
        <v>8.666666666666666</v>
      </c>
      <c r="U103" s="24">
        <v>12</v>
      </c>
      <c r="V103" s="24">
        <v>145</v>
      </c>
      <c r="W103" s="25">
        <v>34.18360789522424</v>
      </c>
      <c r="X103" s="24">
        <v>7</v>
      </c>
      <c r="Y103" s="24">
        <v>18</v>
      </c>
      <c r="Z103" s="24">
        <v>450</v>
      </c>
      <c r="AA103" s="24">
        <v>7</v>
      </c>
      <c r="AB103" s="24">
        <v>14</v>
      </c>
      <c r="AC103" s="25">
        <v>450</v>
      </c>
      <c r="AD103" s="24">
        <v>30</v>
      </c>
      <c r="AE103" s="24">
        <v>585</v>
      </c>
      <c r="AF103" s="25">
        <v>27.5</v>
      </c>
      <c r="AG103" s="30">
        <v>2.25</v>
      </c>
      <c r="AH103" s="30">
        <v>14.499999999999998</v>
      </c>
      <c r="AI103" s="29">
        <v>38.57766820598382</v>
      </c>
    </row>
    <row r="104" spans="1:35" ht="15">
      <c r="A104" s="82" t="s">
        <v>139</v>
      </c>
      <c r="B104" s="26">
        <v>5</v>
      </c>
      <c r="C104" s="26">
        <v>9</v>
      </c>
      <c r="D104" s="26">
        <v>9.97647327461224</v>
      </c>
      <c r="E104" s="27">
        <v>4.014213838717982</v>
      </c>
      <c r="F104" s="24">
        <v>9</v>
      </c>
      <c r="G104" s="24">
        <v>118</v>
      </c>
      <c r="H104" s="25">
        <v>21.907812877633713</v>
      </c>
      <c r="I104" s="24" t="s">
        <v>14</v>
      </c>
      <c r="J104" s="24" t="s">
        <v>14</v>
      </c>
      <c r="K104" s="28" t="s">
        <v>14</v>
      </c>
      <c r="L104" s="24">
        <v>0</v>
      </c>
      <c r="M104" s="24">
        <v>0</v>
      </c>
      <c r="N104" s="24">
        <v>0</v>
      </c>
      <c r="O104" s="24">
        <v>4</v>
      </c>
      <c r="P104" s="25">
        <v>4</v>
      </c>
      <c r="Q104" s="24">
        <v>0</v>
      </c>
      <c r="R104" s="24">
        <v>8</v>
      </c>
      <c r="S104" s="24">
        <v>8</v>
      </c>
      <c r="T104" s="29">
        <v>5.333333333333333</v>
      </c>
      <c r="U104" s="24">
        <v>3</v>
      </c>
      <c r="V104" s="24">
        <v>0</v>
      </c>
      <c r="W104" s="25">
        <v>9.331546162995402</v>
      </c>
      <c r="X104" s="24">
        <v>8</v>
      </c>
      <c r="Y104" s="24">
        <v>21</v>
      </c>
      <c r="Z104" s="24">
        <v>1348</v>
      </c>
      <c r="AA104" s="24">
        <v>9</v>
      </c>
      <c r="AB104" s="24">
        <v>20</v>
      </c>
      <c r="AC104" s="25">
        <v>1348</v>
      </c>
      <c r="AD104" s="24">
        <v>41</v>
      </c>
      <c r="AE104" s="24">
        <v>665</v>
      </c>
      <c r="AF104" s="25">
        <v>16.5</v>
      </c>
      <c r="AG104" s="30">
        <v>6.666666666666667</v>
      </c>
      <c r="AH104" s="30">
        <v>4</v>
      </c>
      <c r="AI104" s="29">
        <v>18.15212889899147</v>
      </c>
    </row>
    <row r="105" spans="1:35" ht="15">
      <c r="A105" s="82" t="s">
        <v>140</v>
      </c>
      <c r="B105" s="26">
        <v>6</v>
      </c>
      <c r="C105" s="26">
        <v>8</v>
      </c>
      <c r="D105" s="26">
        <v>86.91020197717002</v>
      </c>
      <c r="E105" s="27">
        <v>334.59173042221374</v>
      </c>
      <c r="F105" s="24">
        <v>14</v>
      </c>
      <c r="G105" s="24">
        <v>185</v>
      </c>
      <c r="H105" s="25">
        <v>818.461561372298</v>
      </c>
      <c r="I105" s="24">
        <v>5</v>
      </c>
      <c r="J105" s="24">
        <v>29</v>
      </c>
      <c r="K105" s="28">
        <v>20.04260000894073</v>
      </c>
      <c r="L105" s="24">
        <v>1</v>
      </c>
      <c r="M105" s="24">
        <v>0</v>
      </c>
      <c r="N105" s="24">
        <v>4</v>
      </c>
      <c r="O105" s="24">
        <v>3</v>
      </c>
      <c r="P105" s="25">
        <v>4</v>
      </c>
      <c r="Q105" s="24">
        <v>6</v>
      </c>
      <c r="R105" s="24">
        <v>1</v>
      </c>
      <c r="S105" s="24">
        <v>4</v>
      </c>
      <c r="T105" s="29">
        <v>3.6666666666666665</v>
      </c>
      <c r="U105" s="24">
        <v>59</v>
      </c>
      <c r="V105" s="24">
        <v>270</v>
      </c>
      <c r="W105" s="25">
        <v>52.13291622512032</v>
      </c>
      <c r="X105" s="24">
        <v>7</v>
      </c>
      <c r="Y105" s="24">
        <v>32</v>
      </c>
      <c r="Z105" s="24">
        <v>2075</v>
      </c>
      <c r="AA105" s="24">
        <v>10</v>
      </c>
      <c r="AB105" s="24">
        <v>37</v>
      </c>
      <c r="AC105" s="25">
        <v>2955</v>
      </c>
      <c r="AD105" s="24">
        <v>36</v>
      </c>
      <c r="AE105" s="24">
        <v>626</v>
      </c>
      <c r="AF105" s="25">
        <v>52</v>
      </c>
      <c r="AG105" s="30">
        <v>3.5833333333333335</v>
      </c>
      <c r="AH105" s="30">
        <v>18</v>
      </c>
      <c r="AI105" s="29">
        <v>20.85653529137692</v>
      </c>
    </row>
    <row r="106" spans="1:35" ht="15">
      <c r="A106" s="82" t="s">
        <v>141</v>
      </c>
      <c r="B106" s="26">
        <v>5</v>
      </c>
      <c r="C106" s="26">
        <v>17</v>
      </c>
      <c r="D106" s="26">
        <v>16.1950908109058</v>
      </c>
      <c r="E106" s="27">
        <v>0</v>
      </c>
      <c r="F106" s="24">
        <v>10</v>
      </c>
      <c r="G106" s="24">
        <v>55</v>
      </c>
      <c r="H106" s="25">
        <v>33.70274789687284</v>
      </c>
      <c r="I106" s="24" t="s">
        <v>14</v>
      </c>
      <c r="J106" s="24" t="s">
        <v>14</v>
      </c>
      <c r="K106" s="28" t="s">
        <v>14</v>
      </c>
      <c r="L106" s="24">
        <v>0</v>
      </c>
      <c r="M106" s="24">
        <v>0</v>
      </c>
      <c r="N106" s="24">
        <v>0</v>
      </c>
      <c r="O106" s="24">
        <v>4</v>
      </c>
      <c r="P106" s="25">
        <v>4</v>
      </c>
      <c r="Q106" s="24">
        <v>2</v>
      </c>
      <c r="R106" s="24">
        <v>0</v>
      </c>
      <c r="S106" s="24">
        <v>8</v>
      </c>
      <c r="T106" s="29">
        <v>3.3333333333333335</v>
      </c>
      <c r="U106" s="24">
        <v>21</v>
      </c>
      <c r="V106" s="24">
        <v>128</v>
      </c>
      <c r="W106" s="25">
        <v>64.86795758936714</v>
      </c>
      <c r="X106" s="24">
        <v>5</v>
      </c>
      <c r="Y106" s="24">
        <v>21</v>
      </c>
      <c r="Z106" s="24">
        <v>945</v>
      </c>
      <c r="AA106" s="24">
        <v>5</v>
      </c>
      <c r="AB106" s="24">
        <v>33</v>
      </c>
      <c r="AC106" s="25">
        <v>945</v>
      </c>
      <c r="AD106" s="24">
        <v>36</v>
      </c>
      <c r="AE106" s="24">
        <v>476</v>
      </c>
      <c r="AF106" s="25">
        <v>27.4</v>
      </c>
      <c r="AG106" s="30">
        <v>2</v>
      </c>
      <c r="AH106" s="30">
        <v>38</v>
      </c>
      <c r="AI106" s="29">
        <v>17.855693531369205</v>
      </c>
    </row>
    <row r="107" spans="1:35" ht="15">
      <c r="A107" s="82" t="s">
        <v>53</v>
      </c>
      <c r="B107" s="26">
        <v>9</v>
      </c>
      <c r="C107" s="26">
        <v>19</v>
      </c>
      <c r="D107" s="26">
        <v>34.66154598655803</v>
      </c>
      <c r="E107" s="27">
        <v>450.42762913177904</v>
      </c>
      <c r="F107" s="24">
        <v>25</v>
      </c>
      <c r="G107" s="24">
        <v>201</v>
      </c>
      <c r="H107" s="25">
        <v>506.2806551441197</v>
      </c>
      <c r="I107" s="24">
        <v>4</v>
      </c>
      <c r="J107" s="24">
        <v>49</v>
      </c>
      <c r="K107" s="28">
        <v>5.2</v>
      </c>
      <c r="L107" s="24">
        <v>1</v>
      </c>
      <c r="M107" s="24">
        <v>0</v>
      </c>
      <c r="N107" s="24">
        <v>0.2</v>
      </c>
      <c r="O107" s="24">
        <v>3</v>
      </c>
      <c r="P107" s="25">
        <v>4</v>
      </c>
      <c r="Q107" s="24">
        <v>5</v>
      </c>
      <c r="R107" s="24">
        <v>3</v>
      </c>
      <c r="S107" s="24">
        <v>3</v>
      </c>
      <c r="T107" s="29">
        <v>3.6666666666666665</v>
      </c>
      <c r="U107" s="24">
        <v>38</v>
      </c>
      <c r="V107" s="24">
        <v>696</v>
      </c>
      <c r="W107" s="25">
        <v>86.08908067297055</v>
      </c>
      <c r="X107" s="24">
        <v>11</v>
      </c>
      <c r="Y107" s="24">
        <v>39</v>
      </c>
      <c r="Z107" s="24">
        <v>1520</v>
      </c>
      <c r="AA107" s="24">
        <v>11</v>
      </c>
      <c r="AB107" s="24">
        <v>42</v>
      </c>
      <c r="AC107" s="25">
        <v>1523</v>
      </c>
      <c r="AD107" s="24">
        <v>46</v>
      </c>
      <c r="AE107" s="24">
        <v>370</v>
      </c>
      <c r="AF107" s="25">
        <v>23.2</v>
      </c>
      <c r="AG107" s="30">
        <v>8</v>
      </c>
      <c r="AH107" s="30">
        <v>9</v>
      </c>
      <c r="AI107" s="29">
        <v>6.652223620622894</v>
      </c>
    </row>
    <row r="108" spans="1:35" ht="15">
      <c r="A108" s="82" t="s">
        <v>142</v>
      </c>
      <c r="B108" s="26">
        <v>5</v>
      </c>
      <c r="C108" s="26">
        <v>6</v>
      </c>
      <c r="D108" s="26">
        <v>4.138918535906336</v>
      </c>
      <c r="E108" s="27">
        <v>0</v>
      </c>
      <c r="F108" s="24">
        <v>18</v>
      </c>
      <c r="G108" s="24">
        <v>107</v>
      </c>
      <c r="H108" s="25">
        <v>35.50377009167525</v>
      </c>
      <c r="I108" s="24">
        <v>4</v>
      </c>
      <c r="J108" s="24">
        <v>26</v>
      </c>
      <c r="K108" s="28">
        <v>10.660527619362751</v>
      </c>
      <c r="L108" s="24">
        <v>3</v>
      </c>
      <c r="M108" s="24">
        <v>0</v>
      </c>
      <c r="N108" s="24">
        <v>36.8</v>
      </c>
      <c r="O108" s="24">
        <v>5</v>
      </c>
      <c r="P108" s="25">
        <v>8</v>
      </c>
      <c r="Q108" s="24">
        <v>6</v>
      </c>
      <c r="R108" s="24">
        <v>8</v>
      </c>
      <c r="S108" s="24">
        <v>9</v>
      </c>
      <c r="T108" s="29">
        <v>7.666666666666667</v>
      </c>
      <c r="U108" s="24">
        <v>7</v>
      </c>
      <c r="V108" s="24">
        <v>161</v>
      </c>
      <c r="W108" s="25">
        <v>22.935338890461022</v>
      </c>
      <c r="X108" s="24">
        <v>5</v>
      </c>
      <c r="Y108" s="24">
        <v>14</v>
      </c>
      <c r="Z108" s="24">
        <v>737</v>
      </c>
      <c r="AA108" s="24">
        <v>6</v>
      </c>
      <c r="AB108" s="24">
        <v>14</v>
      </c>
      <c r="AC108" s="25">
        <v>689</v>
      </c>
      <c r="AD108" s="24">
        <v>36</v>
      </c>
      <c r="AE108" s="24">
        <v>720</v>
      </c>
      <c r="AF108" s="25">
        <v>17.4</v>
      </c>
      <c r="AG108" s="30">
        <v>1.67</v>
      </c>
      <c r="AH108" s="30">
        <v>14.499999999999998</v>
      </c>
      <c r="AI108" s="29">
        <v>33.55534990366187</v>
      </c>
    </row>
    <row r="109" spans="1:35" ht="15">
      <c r="A109" s="82" t="s">
        <v>143</v>
      </c>
      <c r="B109" s="26">
        <v>8</v>
      </c>
      <c r="C109" s="26">
        <v>13</v>
      </c>
      <c r="D109" s="26">
        <v>11.69746799271006</v>
      </c>
      <c r="E109" s="27">
        <v>8.92255377018311</v>
      </c>
      <c r="F109" s="24">
        <v>12</v>
      </c>
      <c r="G109" s="24">
        <v>138</v>
      </c>
      <c r="H109" s="25">
        <v>113.07213335909792</v>
      </c>
      <c r="I109" s="24">
        <v>5</v>
      </c>
      <c r="J109" s="24">
        <v>74</v>
      </c>
      <c r="K109" s="28">
        <v>5.1832201858276505</v>
      </c>
      <c r="L109" s="24">
        <v>6</v>
      </c>
      <c r="M109" s="24">
        <v>77.5</v>
      </c>
      <c r="N109" s="24">
        <v>0</v>
      </c>
      <c r="O109" s="24">
        <v>5</v>
      </c>
      <c r="P109" s="25">
        <v>11</v>
      </c>
      <c r="Q109" s="24">
        <v>8</v>
      </c>
      <c r="R109" s="24">
        <v>5</v>
      </c>
      <c r="S109" s="24">
        <v>5</v>
      </c>
      <c r="T109" s="29">
        <v>6</v>
      </c>
      <c r="U109" s="24">
        <v>6</v>
      </c>
      <c r="V109" s="24">
        <v>516.5</v>
      </c>
      <c r="W109" s="25">
        <v>50.98646387742383</v>
      </c>
      <c r="X109" s="24">
        <v>5</v>
      </c>
      <c r="Y109" s="24">
        <v>13</v>
      </c>
      <c r="Z109" s="24">
        <v>1472</v>
      </c>
      <c r="AA109" s="24">
        <v>4</v>
      </c>
      <c r="AB109" s="24">
        <v>17</v>
      </c>
      <c r="AC109" s="25">
        <v>2050</v>
      </c>
      <c r="AD109" s="24">
        <v>38</v>
      </c>
      <c r="AE109" s="24">
        <v>415</v>
      </c>
      <c r="AF109" s="25">
        <v>32</v>
      </c>
      <c r="AG109" s="30">
        <v>1.75</v>
      </c>
      <c r="AH109" s="30">
        <v>18</v>
      </c>
      <c r="AI109" s="29">
        <v>64.24544387788059</v>
      </c>
    </row>
    <row r="110" spans="1:35" ht="15">
      <c r="A110" s="82" t="s">
        <v>144</v>
      </c>
      <c r="B110" s="26">
        <v>7</v>
      </c>
      <c r="C110" s="26">
        <v>16</v>
      </c>
      <c r="D110" s="26">
        <v>136.8502404244666</v>
      </c>
      <c r="E110" s="27">
        <v>0</v>
      </c>
      <c r="F110" s="24">
        <v>14</v>
      </c>
      <c r="G110" s="24">
        <v>73</v>
      </c>
      <c r="H110" s="25">
        <v>19.894313680403787</v>
      </c>
      <c r="I110" s="24" t="s">
        <v>14</v>
      </c>
      <c r="J110" s="24" t="s">
        <v>14</v>
      </c>
      <c r="K110" s="28" t="s">
        <v>14</v>
      </c>
      <c r="L110" s="24">
        <v>0</v>
      </c>
      <c r="M110" s="24">
        <v>0</v>
      </c>
      <c r="N110" s="24">
        <v>0</v>
      </c>
      <c r="O110" s="24">
        <v>7</v>
      </c>
      <c r="P110" s="25">
        <v>7</v>
      </c>
      <c r="Q110" s="24">
        <v>0</v>
      </c>
      <c r="R110" s="24">
        <v>0</v>
      </c>
      <c r="S110" s="24">
        <v>8</v>
      </c>
      <c r="T110" s="29">
        <v>2.6666666666666665</v>
      </c>
      <c r="U110" s="24">
        <v>21</v>
      </c>
      <c r="V110" s="24">
        <v>128</v>
      </c>
      <c r="W110" s="25">
        <v>58.74640911183852</v>
      </c>
      <c r="X110" s="24">
        <v>3</v>
      </c>
      <c r="Y110" s="24">
        <v>30</v>
      </c>
      <c r="Z110" s="24">
        <v>1295</v>
      </c>
      <c r="AA110" s="24">
        <v>6</v>
      </c>
      <c r="AB110" s="24">
        <v>30</v>
      </c>
      <c r="AC110" s="25">
        <v>1295</v>
      </c>
      <c r="AD110" s="24">
        <v>34</v>
      </c>
      <c r="AE110" s="24">
        <v>965</v>
      </c>
      <c r="AF110" s="25">
        <v>66</v>
      </c>
      <c r="AG110" s="30">
        <v>5.25</v>
      </c>
      <c r="AH110" s="30">
        <v>38</v>
      </c>
      <c r="AI110" s="29">
        <v>3.4580067678222313</v>
      </c>
    </row>
    <row r="111" spans="1:35" ht="15">
      <c r="A111" s="82" t="s">
        <v>54</v>
      </c>
      <c r="B111" s="26">
        <v>8</v>
      </c>
      <c r="C111" s="26">
        <v>10</v>
      </c>
      <c r="D111" s="26">
        <v>6.970812883011533</v>
      </c>
      <c r="E111" s="27">
        <v>11.372323132405521</v>
      </c>
      <c r="F111" s="24">
        <v>30</v>
      </c>
      <c r="G111" s="24">
        <v>292</v>
      </c>
      <c r="H111" s="25">
        <v>120.51503541701962</v>
      </c>
      <c r="I111" s="24">
        <v>5</v>
      </c>
      <c r="J111" s="24">
        <v>5</v>
      </c>
      <c r="K111" s="28">
        <v>0.8905402259812603</v>
      </c>
      <c r="L111" s="24">
        <v>0</v>
      </c>
      <c r="M111" s="24">
        <v>0</v>
      </c>
      <c r="N111" s="24">
        <v>0</v>
      </c>
      <c r="O111" s="24">
        <v>8</v>
      </c>
      <c r="P111" s="25">
        <v>8</v>
      </c>
      <c r="Q111" s="24">
        <v>7</v>
      </c>
      <c r="R111" s="24">
        <v>1</v>
      </c>
      <c r="S111" s="24">
        <v>6</v>
      </c>
      <c r="T111" s="29">
        <v>4.666666666666667</v>
      </c>
      <c r="U111" s="24">
        <v>48</v>
      </c>
      <c r="V111" s="24">
        <v>228</v>
      </c>
      <c r="W111" s="25">
        <v>31.10496651602461</v>
      </c>
      <c r="X111" s="24">
        <v>6</v>
      </c>
      <c r="Y111" s="24">
        <v>32</v>
      </c>
      <c r="Z111" s="24">
        <v>1765</v>
      </c>
      <c r="AA111" s="24">
        <v>7</v>
      </c>
      <c r="AB111" s="24">
        <v>35</v>
      </c>
      <c r="AC111" s="25">
        <v>1960</v>
      </c>
      <c r="AD111" s="24">
        <v>31</v>
      </c>
      <c r="AE111" s="24">
        <v>365</v>
      </c>
      <c r="AF111" s="25">
        <v>20.9</v>
      </c>
      <c r="AG111" s="30">
        <v>2.8333333333333335</v>
      </c>
      <c r="AH111" s="30">
        <v>9</v>
      </c>
      <c r="AI111" s="29">
        <v>28.602365132713548</v>
      </c>
    </row>
    <row r="112" spans="1:35" ht="15">
      <c r="A112" s="82" t="s">
        <v>55</v>
      </c>
      <c r="B112" s="26">
        <v>7</v>
      </c>
      <c r="C112" s="26">
        <v>13</v>
      </c>
      <c r="D112" s="26">
        <v>3.015574887791428</v>
      </c>
      <c r="E112" s="27">
        <v>44.02299106264858</v>
      </c>
      <c r="F112" s="24">
        <v>21</v>
      </c>
      <c r="G112" s="24">
        <v>215</v>
      </c>
      <c r="H112" s="25">
        <v>61.20974286547083</v>
      </c>
      <c r="I112" s="24">
        <v>5</v>
      </c>
      <c r="J112" s="24">
        <v>11</v>
      </c>
      <c r="K112" s="28">
        <v>2.110057477656621</v>
      </c>
      <c r="L112" s="24">
        <v>3</v>
      </c>
      <c r="M112" s="24">
        <v>0</v>
      </c>
      <c r="N112" s="24">
        <v>22.2</v>
      </c>
      <c r="O112" s="24">
        <v>6</v>
      </c>
      <c r="P112" s="25">
        <v>9</v>
      </c>
      <c r="Q112" s="24">
        <v>5</v>
      </c>
      <c r="R112" s="24">
        <v>8</v>
      </c>
      <c r="S112" s="24">
        <v>6</v>
      </c>
      <c r="T112" s="29">
        <v>6.333333333333333</v>
      </c>
      <c r="U112" s="24">
        <v>43</v>
      </c>
      <c r="V112" s="24">
        <v>192</v>
      </c>
      <c r="W112" s="25">
        <v>22.84874032732633</v>
      </c>
      <c r="X112" s="24">
        <v>8</v>
      </c>
      <c r="Y112" s="24">
        <v>46</v>
      </c>
      <c r="Z112" s="24">
        <v>2131</v>
      </c>
      <c r="AA112" s="24">
        <v>8</v>
      </c>
      <c r="AB112" s="24">
        <v>47</v>
      </c>
      <c r="AC112" s="25">
        <v>2274</v>
      </c>
      <c r="AD112" s="24">
        <v>32</v>
      </c>
      <c r="AE112" s="24">
        <v>314</v>
      </c>
      <c r="AF112" s="25">
        <v>30.6</v>
      </c>
      <c r="AG112" s="30">
        <v>4</v>
      </c>
      <c r="AH112" s="30">
        <v>8</v>
      </c>
      <c r="AI112" s="29">
        <v>22.04675838222564</v>
      </c>
    </row>
    <row r="113" spans="1:35" ht="15">
      <c r="A113" s="82" t="s">
        <v>56</v>
      </c>
      <c r="B113" s="26">
        <v>11</v>
      </c>
      <c r="C113" s="26">
        <v>12</v>
      </c>
      <c r="D113" s="26">
        <v>2.577307673568818</v>
      </c>
      <c r="E113" s="27">
        <v>0.018950791717417783</v>
      </c>
      <c r="F113" s="24">
        <v>19</v>
      </c>
      <c r="G113" s="24">
        <v>230</v>
      </c>
      <c r="H113" s="25">
        <v>1085.9656439707674</v>
      </c>
      <c r="I113" s="24">
        <v>7</v>
      </c>
      <c r="J113" s="24">
        <v>71</v>
      </c>
      <c r="K113" s="28">
        <v>3.2479123460193784</v>
      </c>
      <c r="L113" s="24">
        <v>2</v>
      </c>
      <c r="M113" s="24">
        <v>0</v>
      </c>
      <c r="N113" s="24">
        <v>27.6</v>
      </c>
      <c r="O113" s="24">
        <v>10</v>
      </c>
      <c r="P113" s="25">
        <v>12</v>
      </c>
      <c r="Q113" s="24">
        <v>5</v>
      </c>
      <c r="R113" s="24">
        <v>8</v>
      </c>
      <c r="S113" s="24">
        <v>6</v>
      </c>
      <c r="T113" s="29">
        <v>6.333333333333333</v>
      </c>
      <c r="U113" s="24">
        <v>89</v>
      </c>
      <c r="V113" s="24">
        <v>372</v>
      </c>
      <c r="W113" s="25">
        <v>28.869300246499165</v>
      </c>
      <c r="X113" s="24">
        <v>7</v>
      </c>
      <c r="Y113" s="24">
        <v>14</v>
      </c>
      <c r="Z113" s="24">
        <v>775</v>
      </c>
      <c r="AA113" s="24">
        <v>7</v>
      </c>
      <c r="AB113" s="24">
        <v>14</v>
      </c>
      <c r="AC113" s="25">
        <v>890</v>
      </c>
      <c r="AD113" s="24">
        <v>49</v>
      </c>
      <c r="AE113" s="24">
        <v>545</v>
      </c>
      <c r="AF113" s="25">
        <v>25.7</v>
      </c>
      <c r="AG113" s="30">
        <v>2</v>
      </c>
      <c r="AH113" s="30">
        <v>8</v>
      </c>
      <c r="AI113" s="29">
        <v>43.695172694288296</v>
      </c>
    </row>
    <row r="114" spans="1:35" ht="15">
      <c r="A114" s="82" t="s">
        <v>145</v>
      </c>
      <c r="B114" s="26">
        <v>6</v>
      </c>
      <c r="C114" s="26">
        <v>12</v>
      </c>
      <c r="D114" s="26">
        <v>16.128404340336676</v>
      </c>
      <c r="E114" s="27">
        <v>11.78539296218592</v>
      </c>
      <c r="F114" s="24">
        <v>19</v>
      </c>
      <c r="G114" s="24">
        <v>163</v>
      </c>
      <c r="H114" s="25">
        <v>263.66611126005284</v>
      </c>
      <c r="I114" s="24">
        <v>8</v>
      </c>
      <c r="J114" s="24">
        <v>47</v>
      </c>
      <c r="K114" s="28">
        <v>4.895712357773115</v>
      </c>
      <c r="L114" s="24">
        <v>5</v>
      </c>
      <c r="M114" s="24">
        <v>14</v>
      </c>
      <c r="N114" s="24">
        <v>0</v>
      </c>
      <c r="O114" s="24">
        <v>3</v>
      </c>
      <c r="P114" s="25">
        <v>8</v>
      </c>
      <c r="Q114" s="24">
        <v>6</v>
      </c>
      <c r="R114" s="24">
        <v>2</v>
      </c>
      <c r="S114" s="24">
        <v>1</v>
      </c>
      <c r="T114" s="29">
        <v>3</v>
      </c>
      <c r="U114" s="24">
        <v>28</v>
      </c>
      <c r="V114" s="24">
        <v>358</v>
      </c>
      <c r="W114" s="25">
        <v>41.73983067794114</v>
      </c>
      <c r="X114" s="24">
        <v>7</v>
      </c>
      <c r="Y114" s="24">
        <v>14</v>
      </c>
      <c r="Z114" s="24">
        <v>700</v>
      </c>
      <c r="AA114" s="24">
        <v>10</v>
      </c>
      <c r="AB114" s="24">
        <v>17</v>
      </c>
      <c r="AC114" s="25">
        <v>1000</v>
      </c>
      <c r="AD114" s="24">
        <v>40</v>
      </c>
      <c r="AE114" s="24">
        <v>615</v>
      </c>
      <c r="AF114" s="25">
        <v>25.2</v>
      </c>
      <c r="AG114" s="30">
        <v>1.8333333333333333</v>
      </c>
      <c r="AH114" s="30">
        <v>18</v>
      </c>
      <c r="AI114" s="29">
        <v>35.08417614220936</v>
      </c>
    </row>
    <row r="115" spans="1:35" ht="15">
      <c r="A115" s="82" t="s">
        <v>57</v>
      </c>
      <c r="B115" s="26">
        <v>10</v>
      </c>
      <c r="C115" s="26">
        <v>26</v>
      </c>
      <c r="D115" s="26">
        <v>19.33350636765697</v>
      </c>
      <c r="E115" s="27">
        <v>0</v>
      </c>
      <c r="F115" s="24">
        <v>17</v>
      </c>
      <c r="G115" s="24">
        <v>381</v>
      </c>
      <c r="H115" s="25">
        <v>632.0098636933506</v>
      </c>
      <c r="I115" s="24">
        <v>8</v>
      </c>
      <c r="J115" s="24">
        <v>42</v>
      </c>
      <c r="K115" s="28">
        <v>11.26709667179481</v>
      </c>
      <c r="L115" s="24">
        <v>4</v>
      </c>
      <c r="M115" s="24">
        <v>0</v>
      </c>
      <c r="N115" s="24">
        <v>2.3</v>
      </c>
      <c r="O115" s="24">
        <v>2</v>
      </c>
      <c r="P115" s="25">
        <v>6</v>
      </c>
      <c r="Q115" s="24">
        <v>5</v>
      </c>
      <c r="R115" s="24">
        <v>4</v>
      </c>
      <c r="S115" s="24">
        <v>9</v>
      </c>
      <c r="T115" s="29">
        <v>6</v>
      </c>
      <c r="U115" s="24">
        <v>37</v>
      </c>
      <c r="V115" s="24">
        <v>230</v>
      </c>
      <c r="W115" s="25">
        <v>34.2900655019033</v>
      </c>
      <c r="X115" s="24">
        <v>7</v>
      </c>
      <c r="Y115" s="24">
        <v>23</v>
      </c>
      <c r="Z115" s="24">
        <v>1100</v>
      </c>
      <c r="AA115" s="24">
        <v>10</v>
      </c>
      <c r="AB115" s="24">
        <v>30</v>
      </c>
      <c r="AC115" s="25">
        <v>1475</v>
      </c>
      <c r="AD115" s="24">
        <v>30</v>
      </c>
      <c r="AE115" s="24">
        <v>730</v>
      </c>
      <c r="AF115" s="25">
        <v>142.5</v>
      </c>
      <c r="AG115" s="30">
        <v>5</v>
      </c>
      <c r="AH115" s="30">
        <v>9</v>
      </c>
      <c r="AI115" s="29">
        <v>15.182493789687255</v>
      </c>
    </row>
    <row r="116" spans="1:35" ht="15">
      <c r="A116" s="82" t="s">
        <v>58</v>
      </c>
      <c r="B116" s="26">
        <v>10</v>
      </c>
      <c r="C116" s="26">
        <v>66</v>
      </c>
      <c r="D116" s="26">
        <v>20.398309827791948</v>
      </c>
      <c r="E116" s="27">
        <v>0</v>
      </c>
      <c r="F116" s="24">
        <v>12</v>
      </c>
      <c r="G116" s="24">
        <v>139</v>
      </c>
      <c r="H116" s="25">
        <v>124.74354737983096</v>
      </c>
      <c r="I116" s="24">
        <v>9</v>
      </c>
      <c r="J116" s="24">
        <v>23</v>
      </c>
      <c r="K116" s="28">
        <v>9.623958990945898</v>
      </c>
      <c r="L116" s="24">
        <v>5</v>
      </c>
      <c r="M116" s="24">
        <v>57.7</v>
      </c>
      <c r="N116" s="24">
        <v>0</v>
      </c>
      <c r="O116" s="24">
        <v>8</v>
      </c>
      <c r="P116" s="25">
        <v>13</v>
      </c>
      <c r="Q116" s="24">
        <v>5</v>
      </c>
      <c r="R116" s="24">
        <v>5</v>
      </c>
      <c r="S116" s="24">
        <v>6</v>
      </c>
      <c r="T116" s="29">
        <v>5.333333333333333</v>
      </c>
      <c r="U116" s="24">
        <v>37</v>
      </c>
      <c r="V116" s="24">
        <v>375</v>
      </c>
      <c r="W116" s="25">
        <v>9.613240110050251</v>
      </c>
      <c r="X116" s="24">
        <v>11</v>
      </c>
      <c r="Y116" s="24">
        <v>29</v>
      </c>
      <c r="Z116" s="24">
        <v>1686</v>
      </c>
      <c r="AA116" s="24">
        <v>9</v>
      </c>
      <c r="AB116" s="24">
        <v>24</v>
      </c>
      <c r="AC116" s="25">
        <v>1813</v>
      </c>
      <c r="AD116" s="24">
        <v>33</v>
      </c>
      <c r="AE116" s="24">
        <v>270</v>
      </c>
      <c r="AF116" s="25">
        <v>35.8</v>
      </c>
      <c r="AG116" s="30">
        <v>1.5</v>
      </c>
      <c r="AH116" s="30">
        <v>14.499999999999998</v>
      </c>
      <c r="AI116" s="29">
        <v>39.49062184607307</v>
      </c>
    </row>
    <row r="117" spans="1:35" ht="15">
      <c r="A117" s="82" t="s">
        <v>59</v>
      </c>
      <c r="B117" s="26">
        <v>7</v>
      </c>
      <c r="C117" s="26">
        <v>31</v>
      </c>
      <c r="D117" s="26">
        <v>53.64591675125198</v>
      </c>
      <c r="E117" s="27">
        <v>0</v>
      </c>
      <c r="F117" s="24">
        <v>15</v>
      </c>
      <c r="G117" s="24">
        <v>424</v>
      </c>
      <c r="H117" s="25">
        <v>221.27643611614093</v>
      </c>
      <c r="I117" s="24">
        <v>3</v>
      </c>
      <c r="J117" s="24">
        <v>5</v>
      </c>
      <c r="K117" s="28">
        <v>4.811637466104951</v>
      </c>
      <c r="L117" s="24">
        <v>2</v>
      </c>
      <c r="M117" s="24">
        <v>0.3</v>
      </c>
      <c r="N117" s="24">
        <v>0</v>
      </c>
      <c r="O117" s="24">
        <v>6</v>
      </c>
      <c r="P117" s="25">
        <v>8</v>
      </c>
      <c r="Q117" s="24">
        <v>6</v>
      </c>
      <c r="R117" s="24">
        <v>1</v>
      </c>
      <c r="S117" s="24">
        <v>9</v>
      </c>
      <c r="T117" s="29">
        <v>5.333333333333333</v>
      </c>
      <c r="U117" s="24">
        <v>34</v>
      </c>
      <c r="V117" s="24">
        <v>338</v>
      </c>
      <c r="W117" s="25">
        <v>38.815018033116466</v>
      </c>
      <c r="X117" s="24">
        <v>9</v>
      </c>
      <c r="Y117" s="24">
        <v>41</v>
      </c>
      <c r="Z117" s="24">
        <v>1764</v>
      </c>
      <c r="AA117" s="24">
        <v>10</v>
      </c>
      <c r="AB117" s="24">
        <v>35</v>
      </c>
      <c r="AC117" s="25">
        <v>1825</v>
      </c>
      <c r="AD117" s="24">
        <v>39</v>
      </c>
      <c r="AE117" s="24">
        <v>735</v>
      </c>
      <c r="AF117" s="25">
        <v>26.8</v>
      </c>
      <c r="AG117" s="30">
        <v>5</v>
      </c>
      <c r="AH117" s="30">
        <v>9</v>
      </c>
      <c r="AI117" s="29">
        <v>24.50099509321511</v>
      </c>
    </row>
    <row r="118" spans="1:35" ht="15">
      <c r="A118" s="82" t="s">
        <v>146</v>
      </c>
      <c r="B118" s="26">
        <v>6</v>
      </c>
      <c r="C118" s="26">
        <v>8</v>
      </c>
      <c r="D118" s="26">
        <v>5.638111639768873</v>
      </c>
      <c r="E118" s="27">
        <v>49.406557380770025</v>
      </c>
      <c r="F118" s="24">
        <v>18</v>
      </c>
      <c r="G118" s="24">
        <v>230</v>
      </c>
      <c r="H118" s="25">
        <v>107.20582496253643</v>
      </c>
      <c r="I118" s="24">
        <v>5</v>
      </c>
      <c r="J118" s="24">
        <v>7</v>
      </c>
      <c r="K118" s="28">
        <v>6.196040041472356</v>
      </c>
      <c r="L118" s="24">
        <v>5</v>
      </c>
      <c r="M118" s="24">
        <v>83.5</v>
      </c>
      <c r="N118" s="24">
        <v>0</v>
      </c>
      <c r="O118" s="24">
        <v>6</v>
      </c>
      <c r="P118" s="25">
        <v>11</v>
      </c>
      <c r="Q118" s="24">
        <v>4</v>
      </c>
      <c r="R118" s="24">
        <v>4</v>
      </c>
      <c r="S118" s="24">
        <v>6</v>
      </c>
      <c r="T118" s="29">
        <v>4.666666666666667</v>
      </c>
      <c r="U118" s="24">
        <v>9</v>
      </c>
      <c r="V118" s="24">
        <v>164</v>
      </c>
      <c r="W118" s="25">
        <v>39.318994900283556</v>
      </c>
      <c r="X118" s="24">
        <v>4</v>
      </c>
      <c r="Y118" s="24">
        <v>6</v>
      </c>
      <c r="Z118" s="24">
        <v>895</v>
      </c>
      <c r="AA118" s="24">
        <v>5</v>
      </c>
      <c r="AB118" s="24">
        <v>6</v>
      </c>
      <c r="AC118" s="25">
        <v>942</v>
      </c>
      <c r="AD118" s="24">
        <v>26</v>
      </c>
      <c r="AE118" s="24">
        <v>514</v>
      </c>
      <c r="AF118" s="25">
        <v>24.4</v>
      </c>
      <c r="AG118" s="30">
        <v>1.13</v>
      </c>
      <c r="AH118" s="30">
        <v>3.5000000000000004</v>
      </c>
      <c r="AI118" s="29">
        <v>82.66856546640433</v>
      </c>
    </row>
    <row r="119" spans="1:35" ht="15">
      <c r="A119" s="82" t="s">
        <v>147</v>
      </c>
      <c r="B119" s="26">
        <v>1</v>
      </c>
      <c r="C119" s="26">
        <v>1</v>
      </c>
      <c r="D119" s="26">
        <v>0.40228865551719006</v>
      </c>
      <c r="E119" s="27">
        <v>0</v>
      </c>
      <c r="F119" s="24">
        <v>7</v>
      </c>
      <c r="G119" s="24">
        <v>65</v>
      </c>
      <c r="H119" s="25">
        <v>37.31227279921937</v>
      </c>
      <c r="I119" s="24">
        <v>2</v>
      </c>
      <c r="J119" s="24">
        <v>2</v>
      </c>
      <c r="K119" s="28">
        <v>0.08910693719705758</v>
      </c>
      <c r="L119" s="24">
        <v>5</v>
      </c>
      <c r="M119" s="24">
        <v>100</v>
      </c>
      <c r="N119" s="24">
        <v>0</v>
      </c>
      <c r="O119" s="24">
        <v>10</v>
      </c>
      <c r="P119" s="25">
        <v>15</v>
      </c>
      <c r="Q119" s="24">
        <v>10</v>
      </c>
      <c r="R119" s="24">
        <v>9</v>
      </c>
      <c r="S119" s="24">
        <v>10</v>
      </c>
      <c r="T119" s="29">
        <v>9.666666666666666</v>
      </c>
      <c r="U119" s="24">
        <v>8</v>
      </c>
      <c r="V119" s="24">
        <v>192</v>
      </c>
      <c r="W119" s="25">
        <v>32.80827357909955</v>
      </c>
      <c r="X119" s="24">
        <v>7</v>
      </c>
      <c r="Y119" s="24">
        <v>10</v>
      </c>
      <c r="Z119" s="24">
        <v>868</v>
      </c>
      <c r="AA119" s="24">
        <v>5</v>
      </c>
      <c r="AB119" s="24">
        <v>9</v>
      </c>
      <c r="AC119" s="25">
        <v>850</v>
      </c>
      <c r="AD119" s="24">
        <v>30</v>
      </c>
      <c r="AE119" s="24">
        <v>216</v>
      </c>
      <c r="AF119" s="25">
        <v>22.4</v>
      </c>
      <c r="AG119" s="30">
        <v>1.33</v>
      </c>
      <c r="AH119" s="30">
        <v>3.5000000000000004</v>
      </c>
      <c r="AI119" s="29">
        <v>76.16042910275934</v>
      </c>
    </row>
    <row r="120" spans="1:35" ht="15">
      <c r="A120" s="82" t="s">
        <v>60</v>
      </c>
      <c r="B120" s="26">
        <v>6</v>
      </c>
      <c r="C120" s="26">
        <v>39</v>
      </c>
      <c r="D120" s="26">
        <v>111.67532329356321</v>
      </c>
      <c r="E120" s="27">
        <v>0</v>
      </c>
      <c r="F120" s="24">
        <v>17</v>
      </c>
      <c r="G120" s="24">
        <v>219</v>
      </c>
      <c r="H120" s="25">
        <v>719.346433615938</v>
      </c>
      <c r="I120" s="24">
        <v>8</v>
      </c>
      <c r="J120" s="24">
        <v>124</v>
      </c>
      <c r="K120" s="28">
        <v>3.839772594622649</v>
      </c>
      <c r="L120" s="24">
        <v>5</v>
      </c>
      <c r="M120" s="24">
        <v>28.4</v>
      </c>
      <c r="N120" s="24">
        <v>16</v>
      </c>
      <c r="O120" s="24">
        <v>3</v>
      </c>
      <c r="P120" s="25">
        <v>8</v>
      </c>
      <c r="Q120" s="24">
        <v>4</v>
      </c>
      <c r="R120" s="24">
        <v>5</v>
      </c>
      <c r="S120" s="24">
        <v>6</v>
      </c>
      <c r="T120" s="29">
        <v>5</v>
      </c>
      <c r="U120" s="24">
        <v>64</v>
      </c>
      <c r="V120" s="24">
        <v>240</v>
      </c>
      <c r="W120" s="25">
        <v>63.22870011788204</v>
      </c>
      <c r="X120" s="24">
        <v>5</v>
      </c>
      <c r="Y120" s="24">
        <v>29</v>
      </c>
      <c r="Z120" s="24">
        <v>1340</v>
      </c>
      <c r="AA120" s="24">
        <v>5</v>
      </c>
      <c r="AB120" s="24">
        <v>29</v>
      </c>
      <c r="AC120" s="25">
        <v>1420</v>
      </c>
      <c r="AD120" s="24">
        <v>35</v>
      </c>
      <c r="AE120" s="24">
        <v>540</v>
      </c>
      <c r="AF120" s="25">
        <v>26.8</v>
      </c>
      <c r="AG120" s="30">
        <v>2.1666666666666665</v>
      </c>
      <c r="AH120" s="30">
        <v>14.499999999999998</v>
      </c>
      <c r="AI120" s="29">
        <v>34.27029143181466</v>
      </c>
    </row>
    <row r="121" spans="1:35" ht="15">
      <c r="A121" s="82" t="s">
        <v>61</v>
      </c>
      <c r="B121" s="26">
        <v>9</v>
      </c>
      <c r="C121" s="26">
        <v>17</v>
      </c>
      <c r="D121" s="26">
        <v>118.6801658907515</v>
      </c>
      <c r="E121" s="27">
        <v>613.7035701782111</v>
      </c>
      <c r="F121" s="24">
        <v>17</v>
      </c>
      <c r="G121" s="24">
        <v>265</v>
      </c>
      <c r="H121" s="25">
        <v>2354.9564248466518</v>
      </c>
      <c r="I121" s="24">
        <v>4</v>
      </c>
      <c r="J121" s="24">
        <v>35</v>
      </c>
      <c r="K121" s="28">
        <v>11.03960072124602</v>
      </c>
      <c r="L121" s="24">
        <v>1</v>
      </c>
      <c r="M121" s="24">
        <v>0</v>
      </c>
      <c r="N121" s="24">
        <v>0.9</v>
      </c>
      <c r="O121" s="24">
        <v>3</v>
      </c>
      <c r="P121" s="25">
        <v>4</v>
      </c>
      <c r="Q121" s="24">
        <v>6</v>
      </c>
      <c r="R121" s="24">
        <v>1</v>
      </c>
      <c r="S121" s="24">
        <v>3</v>
      </c>
      <c r="T121" s="29">
        <v>3.3333333333333335</v>
      </c>
      <c r="U121" s="24">
        <v>41</v>
      </c>
      <c r="V121" s="24">
        <v>270</v>
      </c>
      <c r="W121" s="25">
        <v>46.5232398071379</v>
      </c>
      <c r="X121" s="24">
        <v>8</v>
      </c>
      <c r="Y121" s="24">
        <v>59</v>
      </c>
      <c r="Z121" s="24">
        <v>3545</v>
      </c>
      <c r="AA121" s="24">
        <v>10</v>
      </c>
      <c r="AB121" s="24">
        <v>64</v>
      </c>
      <c r="AC121" s="25">
        <v>3545</v>
      </c>
      <c r="AD121" s="24">
        <v>39</v>
      </c>
      <c r="AE121" s="24">
        <v>545</v>
      </c>
      <c r="AF121" s="25">
        <v>59.6</v>
      </c>
      <c r="AG121" s="30">
        <v>5</v>
      </c>
      <c r="AH121" s="30">
        <v>18</v>
      </c>
      <c r="AI121" s="29">
        <v>14.01065957240287</v>
      </c>
    </row>
    <row r="122" spans="1:35" ht="15">
      <c r="A122" s="82" t="s">
        <v>62</v>
      </c>
      <c r="B122" s="26">
        <v>8</v>
      </c>
      <c r="C122" s="26">
        <v>31</v>
      </c>
      <c r="D122" s="26">
        <v>76.71351608677988</v>
      </c>
      <c r="E122" s="27">
        <v>0</v>
      </c>
      <c r="F122" s="24">
        <v>18</v>
      </c>
      <c r="G122" s="24">
        <v>350</v>
      </c>
      <c r="H122" s="25">
        <v>573.3897051407419</v>
      </c>
      <c r="I122" s="24">
        <v>13</v>
      </c>
      <c r="J122" s="24">
        <v>82</v>
      </c>
      <c r="K122" s="28">
        <v>20.87035137334661</v>
      </c>
      <c r="L122" s="24">
        <v>0</v>
      </c>
      <c r="M122" s="24">
        <v>0</v>
      </c>
      <c r="N122" s="24">
        <v>0</v>
      </c>
      <c r="O122" s="24">
        <v>8</v>
      </c>
      <c r="P122" s="25">
        <v>8</v>
      </c>
      <c r="Q122" s="24">
        <v>5</v>
      </c>
      <c r="R122" s="24">
        <v>7</v>
      </c>
      <c r="S122" s="24">
        <v>5</v>
      </c>
      <c r="T122" s="29">
        <v>5.666666666666667</v>
      </c>
      <c r="U122" s="24">
        <v>35</v>
      </c>
      <c r="V122" s="24">
        <v>938</v>
      </c>
      <c r="W122" s="25">
        <v>32.24316636550206</v>
      </c>
      <c r="X122" s="24">
        <v>10</v>
      </c>
      <c r="Y122" s="24">
        <v>25</v>
      </c>
      <c r="Z122" s="24">
        <v>1263</v>
      </c>
      <c r="AA122" s="24">
        <v>9</v>
      </c>
      <c r="AB122" s="24">
        <v>41</v>
      </c>
      <c r="AC122" s="25">
        <v>1440</v>
      </c>
      <c r="AD122" s="24">
        <v>40</v>
      </c>
      <c r="AE122" s="24">
        <v>457</v>
      </c>
      <c r="AF122" s="25">
        <v>32</v>
      </c>
      <c r="AG122" s="30">
        <v>2</v>
      </c>
      <c r="AH122" s="30">
        <v>22</v>
      </c>
      <c r="AI122" s="29">
        <v>28.004699206735836</v>
      </c>
    </row>
    <row r="123" spans="1:35" ht="15">
      <c r="A123" s="82" t="s">
        <v>148</v>
      </c>
      <c r="B123" s="26">
        <v>5</v>
      </c>
      <c r="C123" s="26">
        <v>7</v>
      </c>
      <c r="D123" s="26">
        <v>1.8674828412714082</v>
      </c>
      <c r="E123" s="27">
        <v>18.674828412714085</v>
      </c>
      <c r="F123" s="24">
        <v>14</v>
      </c>
      <c r="G123" s="24">
        <v>252</v>
      </c>
      <c r="H123" s="25">
        <v>41.402075916158715</v>
      </c>
      <c r="I123" s="24">
        <v>1</v>
      </c>
      <c r="J123" s="24">
        <v>3</v>
      </c>
      <c r="K123" s="28">
        <v>2.5057817268765765</v>
      </c>
      <c r="L123" s="24">
        <v>4</v>
      </c>
      <c r="M123" s="24">
        <v>100</v>
      </c>
      <c r="N123" s="24">
        <v>0</v>
      </c>
      <c r="O123" s="24">
        <v>7</v>
      </c>
      <c r="P123" s="25">
        <v>11</v>
      </c>
      <c r="Q123" s="24">
        <v>7</v>
      </c>
      <c r="R123" s="24">
        <v>6</v>
      </c>
      <c r="S123" s="24">
        <v>7</v>
      </c>
      <c r="T123" s="29">
        <v>6.666666666666667</v>
      </c>
      <c r="U123" s="24">
        <v>4</v>
      </c>
      <c r="V123" s="24">
        <v>87</v>
      </c>
      <c r="W123" s="25">
        <v>41.57002677651398</v>
      </c>
      <c r="X123" s="24">
        <v>4</v>
      </c>
      <c r="Y123" s="24">
        <v>7</v>
      </c>
      <c r="Z123" s="24">
        <v>830</v>
      </c>
      <c r="AA123" s="24">
        <v>4</v>
      </c>
      <c r="AB123" s="24">
        <v>7</v>
      </c>
      <c r="AC123" s="25">
        <v>729</v>
      </c>
      <c r="AD123" s="24">
        <v>33</v>
      </c>
      <c r="AE123" s="24">
        <v>280</v>
      </c>
      <c r="AF123" s="25">
        <v>9.9</v>
      </c>
      <c r="AG123" s="30">
        <v>0.9166666666666666</v>
      </c>
      <c r="AH123" s="30">
        <v>1</v>
      </c>
      <c r="AI123" s="29">
        <v>89.00774636800332</v>
      </c>
    </row>
    <row r="124" spans="1:35" ht="15">
      <c r="A124" s="82" t="s">
        <v>149</v>
      </c>
      <c r="B124" s="26">
        <v>5</v>
      </c>
      <c r="C124" s="26">
        <v>12</v>
      </c>
      <c r="D124" s="26">
        <v>2.161338243460643</v>
      </c>
      <c r="E124" s="27">
        <v>273.5871194253978</v>
      </c>
      <c r="F124" s="24">
        <v>15</v>
      </c>
      <c r="G124" s="24">
        <v>186</v>
      </c>
      <c r="H124" s="25">
        <v>100.77663620170355</v>
      </c>
      <c r="I124" s="24">
        <v>2</v>
      </c>
      <c r="J124" s="24">
        <v>16</v>
      </c>
      <c r="K124" s="28">
        <v>3.0032830454331045</v>
      </c>
      <c r="L124" s="24">
        <v>2</v>
      </c>
      <c r="M124" s="24">
        <v>0</v>
      </c>
      <c r="N124" s="24">
        <v>17</v>
      </c>
      <c r="O124" s="24">
        <v>4</v>
      </c>
      <c r="P124" s="25">
        <v>6</v>
      </c>
      <c r="Q124" s="24">
        <v>8</v>
      </c>
      <c r="R124" s="24">
        <v>5</v>
      </c>
      <c r="S124" s="24">
        <v>2</v>
      </c>
      <c r="T124" s="29">
        <v>5</v>
      </c>
      <c r="U124" s="24">
        <v>14</v>
      </c>
      <c r="V124" s="24">
        <v>62</v>
      </c>
      <c r="W124" s="25">
        <v>21.620283706670136</v>
      </c>
      <c r="X124" s="24">
        <v>9</v>
      </c>
      <c r="Y124" s="24">
        <v>18</v>
      </c>
      <c r="Z124" s="24">
        <v>821</v>
      </c>
      <c r="AA124" s="24">
        <v>9</v>
      </c>
      <c r="AB124" s="24">
        <v>23</v>
      </c>
      <c r="AC124" s="25">
        <v>860</v>
      </c>
      <c r="AD124" s="24">
        <v>51</v>
      </c>
      <c r="AE124" s="24">
        <v>598</v>
      </c>
      <c r="AF124" s="25">
        <v>13.5</v>
      </c>
      <c r="AG124" s="30">
        <v>4</v>
      </c>
      <c r="AH124" s="30">
        <v>3.5000000000000004</v>
      </c>
      <c r="AI124" s="29">
        <v>35.0991767913009</v>
      </c>
    </row>
    <row r="125" spans="1:35" ht="15">
      <c r="A125" s="82" t="s">
        <v>150</v>
      </c>
      <c r="B125" s="26">
        <v>10</v>
      </c>
      <c r="C125" s="26">
        <v>21</v>
      </c>
      <c r="D125" s="26">
        <v>5.750434377591116</v>
      </c>
      <c r="E125" s="27">
        <v>0</v>
      </c>
      <c r="F125" s="24">
        <v>12</v>
      </c>
      <c r="G125" s="24">
        <v>223</v>
      </c>
      <c r="H125" s="25">
        <v>716.3243254996588</v>
      </c>
      <c r="I125" s="24">
        <v>6</v>
      </c>
      <c r="J125" s="24">
        <v>50</v>
      </c>
      <c r="K125" s="28">
        <v>7.2479971699230665</v>
      </c>
      <c r="L125" s="24">
        <v>4</v>
      </c>
      <c r="M125" s="24">
        <v>1.5</v>
      </c>
      <c r="N125" s="24">
        <v>5.6</v>
      </c>
      <c r="O125" s="24">
        <v>6</v>
      </c>
      <c r="P125" s="25">
        <v>10</v>
      </c>
      <c r="Q125" s="24">
        <v>6</v>
      </c>
      <c r="R125" s="24">
        <v>6</v>
      </c>
      <c r="S125" s="24">
        <v>7</v>
      </c>
      <c r="T125" s="29">
        <v>6.333333333333333</v>
      </c>
      <c r="U125" s="24">
        <v>47</v>
      </c>
      <c r="V125" s="24">
        <v>560</v>
      </c>
      <c r="W125" s="25">
        <v>31.61867704178178</v>
      </c>
      <c r="X125" s="24">
        <v>9</v>
      </c>
      <c r="Y125" s="24">
        <v>22</v>
      </c>
      <c r="Z125" s="24">
        <v>611</v>
      </c>
      <c r="AA125" s="24">
        <v>8</v>
      </c>
      <c r="AB125" s="24">
        <v>18</v>
      </c>
      <c r="AC125" s="25">
        <v>680</v>
      </c>
      <c r="AD125" s="24">
        <v>47</v>
      </c>
      <c r="AE125" s="24">
        <v>976</v>
      </c>
      <c r="AF125" s="25">
        <v>23.8</v>
      </c>
      <c r="AG125" s="30">
        <v>2.77</v>
      </c>
      <c r="AH125" s="30">
        <v>4</v>
      </c>
      <c r="AI125" s="29">
        <v>39.18495939834871</v>
      </c>
    </row>
    <row r="126" spans="1:35" ht="15">
      <c r="A126" s="82" t="s">
        <v>63</v>
      </c>
      <c r="B126" s="26">
        <v>8</v>
      </c>
      <c r="C126" s="26">
        <v>28</v>
      </c>
      <c r="D126" s="26">
        <v>4.337420310701585</v>
      </c>
      <c r="E126" s="27">
        <v>11.566454161870892</v>
      </c>
      <c r="F126" s="24">
        <v>25</v>
      </c>
      <c r="G126" s="24">
        <v>118</v>
      </c>
      <c r="H126" s="25">
        <v>5.352357048144696</v>
      </c>
      <c r="I126" s="24">
        <v>5</v>
      </c>
      <c r="J126" s="24">
        <v>14</v>
      </c>
      <c r="K126" s="28">
        <v>0.3335765380283566</v>
      </c>
      <c r="L126" s="24">
        <v>0</v>
      </c>
      <c r="M126" s="24">
        <v>0</v>
      </c>
      <c r="N126" s="24">
        <v>0</v>
      </c>
      <c r="O126" s="24">
        <v>0</v>
      </c>
      <c r="P126" s="25">
        <v>0</v>
      </c>
      <c r="Q126" s="24">
        <v>0</v>
      </c>
      <c r="R126" s="24">
        <v>0</v>
      </c>
      <c r="S126" s="24">
        <v>8</v>
      </c>
      <c r="T126" s="29">
        <v>2.6666666666666665</v>
      </c>
      <c r="U126" s="24">
        <v>19</v>
      </c>
      <c r="V126" s="24">
        <v>128</v>
      </c>
      <c r="W126" s="25">
        <v>72.98261958663362</v>
      </c>
      <c r="X126" s="24">
        <v>6</v>
      </c>
      <c r="Y126" s="24">
        <v>29</v>
      </c>
      <c r="Z126" s="24">
        <v>1190</v>
      </c>
      <c r="AA126" s="24">
        <v>10</v>
      </c>
      <c r="AB126" s="24">
        <v>33</v>
      </c>
      <c r="AC126" s="25">
        <v>1132</v>
      </c>
      <c r="AD126" s="24">
        <v>38</v>
      </c>
      <c r="AE126" s="24">
        <v>885</v>
      </c>
      <c r="AF126" s="25">
        <v>35.3</v>
      </c>
      <c r="AG126" s="30">
        <v>1</v>
      </c>
      <c r="AH126" s="30">
        <v>22.5</v>
      </c>
      <c r="AI126" s="29">
        <v>38.233177401943145</v>
      </c>
    </row>
    <row r="127" spans="1:35" ht="15">
      <c r="A127" s="82" t="s">
        <v>151</v>
      </c>
      <c r="B127" s="26">
        <v>6</v>
      </c>
      <c r="C127" s="26">
        <v>12</v>
      </c>
      <c r="D127" s="26">
        <v>10.314944974795758</v>
      </c>
      <c r="E127" s="27">
        <v>0</v>
      </c>
      <c r="F127" s="24">
        <v>20</v>
      </c>
      <c r="G127" s="24">
        <v>116</v>
      </c>
      <c r="H127" s="25">
        <v>107.17585358232648</v>
      </c>
      <c r="I127" s="24">
        <v>8</v>
      </c>
      <c r="J127" s="24">
        <v>32</v>
      </c>
      <c r="K127" s="28">
        <v>2.3632989952040258</v>
      </c>
      <c r="L127" s="24">
        <v>6</v>
      </c>
      <c r="M127" s="24">
        <v>45.9</v>
      </c>
      <c r="N127" s="24">
        <v>0</v>
      </c>
      <c r="O127" s="24">
        <v>6</v>
      </c>
      <c r="P127" s="25">
        <v>12</v>
      </c>
      <c r="Q127" s="24">
        <v>1</v>
      </c>
      <c r="R127" s="24">
        <v>4</v>
      </c>
      <c r="S127" s="24">
        <v>9</v>
      </c>
      <c r="T127" s="29">
        <v>4.666666666666667</v>
      </c>
      <c r="U127" s="24">
        <v>62</v>
      </c>
      <c r="V127" s="24">
        <v>482</v>
      </c>
      <c r="W127" s="25">
        <v>50.12280128479007</v>
      </c>
      <c r="X127" s="24">
        <v>3</v>
      </c>
      <c r="Y127" s="24">
        <v>9</v>
      </c>
      <c r="Z127" s="24">
        <v>729</v>
      </c>
      <c r="AA127" s="24">
        <v>4</v>
      </c>
      <c r="AB127" s="24">
        <v>9</v>
      </c>
      <c r="AC127" s="25">
        <v>879</v>
      </c>
      <c r="AD127" s="24">
        <v>31</v>
      </c>
      <c r="AE127" s="24">
        <v>686</v>
      </c>
      <c r="AF127" s="25">
        <v>50</v>
      </c>
      <c r="AG127" s="30">
        <v>2.5</v>
      </c>
      <c r="AH127" s="30">
        <v>18</v>
      </c>
      <c r="AI127" s="29">
        <v>32.398681245508634</v>
      </c>
    </row>
    <row r="128" spans="1:35" ht="15">
      <c r="A128" s="82" t="s">
        <v>152</v>
      </c>
      <c r="B128" s="26">
        <v>6</v>
      </c>
      <c r="C128" s="26">
        <v>51</v>
      </c>
      <c r="D128" s="26">
        <v>18.879739812166623</v>
      </c>
      <c r="E128" s="27">
        <v>0</v>
      </c>
      <c r="F128" s="24">
        <v>24</v>
      </c>
      <c r="G128" s="24">
        <v>217</v>
      </c>
      <c r="H128" s="25">
        <v>82.80587636915186</v>
      </c>
      <c r="I128" s="24">
        <v>4</v>
      </c>
      <c r="J128" s="24">
        <v>72</v>
      </c>
      <c r="K128" s="28">
        <v>5.132489402190642</v>
      </c>
      <c r="L128" s="24">
        <v>0</v>
      </c>
      <c r="M128" s="24">
        <v>0</v>
      </c>
      <c r="N128" s="24">
        <v>0</v>
      </c>
      <c r="O128" s="24">
        <v>5</v>
      </c>
      <c r="P128" s="25">
        <v>5</v>
      </c>
      <c r="Q128" s="24">
        <v>5</v>
      </c>
      <c r="R128" s="24">
        <v>5</v>
      </c>
      <c r="S128" s="24">
        <v>8</v>
      </c>
      <c r="T128" s="29">
        <v>6</v>
      </c>
      <c r="U128" s="24">
        <v>33</v>
      </c>
      <c r="V128" s="24">
        <v>193.5</v>
      </c>
      <c r="W128" s="25">
        <v>42.25883383914141</v>
      </c>
      <c r="X128" s="24">
        <v>7</v>
      </c>
      <c r="Y128" s="24">
        <v>26</v>
      </c>
      <c r="Z128" s="24">
        <v>664</v>
      </c>
      <c r="AA128" s="24">
        <v>9</v>
      </c>
      <c r="AB128" s="24">
        <v>29</v>
      </c>
      <c r="AC128" s="25">
        <v>722</v>
      </c>
      <c r="AD128" s="24">
        <v>42</v>
      </c>
      <c r="AE128" s="24">
        <v>591</v>
      </c>
      <c r="AF128" s="25">
        <v>110.3</v>
      </c>
      <c r="AG128" s="30">
        <v>3</v>
      </c>
      <c r="AH128" s="30">
        <v>23</v>
      </c>
      <c r="AI128" s="29">
        <v>24.73482698570355</v>
      </c>
    </row>
    <row r="129" spans="1:35" ht="15">
      <c r="A129" s="82" t="s">
        <v>64</v>
      </c>
      <c r="B129" s="26">
        <v>7</v>
      </c>
      <c r="C129" s="26">
        <v>35</v>
      </c>
      <c r="D129" s="26">
        <v>56.67181865729075</v>
      </c>
      <c r="E129" s="27">
        <v>0</v>
      </c>
      <c r="F129" s="24">
        <v>13</v>
      </c>
      <c r="G129" s="24">
        <v>291</v>
      </c>
      <c r="H129" s="25">
        <v>298.2735361151171</v>
      </c>
      <c r="I129" s="24">
        <v>6</v>
      </c>
      <c r="J129" s="24">
        <v>46</v>
      </c>
      <c r="K129" s="28">
        <v>1.9130017948149003</v>
      </c>
      <c r="L129" s="24">
        <v>6</v>
      </c>
      <c r="M129" s="24">
        <v>47.4</v>
      </c>
      <c r="N129" s="24">
        <v>10.9</v>
      </c>
      <c r="O129" s="24">
        <v>3</v>
      </c>
      <c r="P129" s="25">
        <v>9</v>
      </c>
      <c r="Q129" s="24">
        <v>6</v>
      </c>
      <c r="R129" s="24">
        <v>5</v>
      </c>
      <c r="S129" s="24">
        <v>6</v>
      </c>
      <c r="T129" s="29">
        <v>5.666666666666667</v>
      </c>
      <c r="U129" s="24">
        <v>35</v>
      </c>
      <c r="V129" s="24">
        <v>328</v>
      </c>
      <c r="W129" s="25">
        <v>34.961616505411044</v>
      </c>
      <c r="X129" s="24">
        <v>8</v>
      </c>
      <c r="Y129" s="24">
        <v>33</v>
      </c>
      <c r="Z129" s="24">
        <v>1440</v>
      </c>
      <c r="AA129" s="24">
        <v>10</v>
      </c>
      <c r="AB129" s="24">
        <v>33</v>
      </c>
      <c r="AC129" s="25">
        <v>1750</v>
      </c>
      <c r="AD129" s="24">
        <v>38</v>
      </c>
      <c r="AE129" s="24">
        <v>591</v>
      </c>
      <c r="AF129" s="25">
        <v>30</v>
      </c>
      <c r="AG129" s="30">
        <v>3.9166666666666665</v>
      </c>
      <c r="AH129" s="30">
        <v>9</v>
      </c>
      <c r="AI129" s="29">
        <v>20.658312190613778</v>
      </c>
    </row>
    <row r="130" spans="1:35" ht="15">
      <c r="A130" s="82" t="s">
        <v>153</v>
      </c>
      <c r="B130" s="26">
        <v>9</v>
      </c>
      <c r="C130" s="26">
        <v>41</v>
      </c>
      <c r="D130" s="26">
        <v>17.171794521177173</v>
      </c>
      <c r="E130" s="27">
        <v>0</v>
      </c>
      <c r="F130" s="24">
        <v>19</v>
      </c>
      <c r="G130" s="24">
        <v>203</v>
      </c>
      <c r="H130" s="25">
        <v>130.08876459932108</v>
      </c>
      <c r="I130" s="24">
        <v>4</v>
      </c>
      <c r="J130" s="24">
        <v>14</v>
      </c>
      <c r="K130" s="28">
        <v>3.3138191479628127</v>
      </c>
      <c r="L130" s="24">
        <v>6</v>
      </c>
      <c r="M130" s="24">
        <v>31.8</v>
      </c>
      <c r="N130" s="24">
        <v>23</v>
      </c>
      <c r="O130" s="24">
        <v>7</v>
      </c>
      <c r="P130" s="25">
        <v>13</v>
      </c>
      <c r="Q130" s="24">
        <v>8</v>
      </c>
      <c r="R130" s="24">
        <v>5</v>
      </c>
      <c r="S130" s="24">
        <v>7</v>
      </c>
      <c r="T130" s="29">
        <v>6.666666666666667</v>
      </c>
      <c r="U130" s="24">
        <v>9</v>
      </c>
      <c r="V130" s="24">
        <v>380</v>
      </c>
      <c r="W130" s="25">
        <v>40.30472713795584</v>
      </c>
      <c r="X130" s="24">
        <v>6</v>
      </c>
      <c r="Y130" s="24">
        <v>21</v>
      </c>
      <c r="Z130" s="24">
        <v>860</v>
      </c>
      <c r="AA130" s="24">
        <v>8</v>
      </c>
      <c r="AB130" s="24">
        <v>24</v>
      </c>
      <c r="AC130" s="25">
        <v>895</v>
      </c>
      <c r="AD130" s="24">
        <v>41</v>
      </c>
      <c r="AE130" s="24">
        <v>428</v>
      </c>
      <c r="AF130" s="25">
        <v>35.7</v>
      </c>
      <c r="AG130" s="30">
        <v>3.0833333333333335</v>
      </c>
      <c r="AH130" s="30">
        <v>7.000000000000001</v>
      </c>
      <c r="AI130" s="29">
        <v>25.432707950551602</v>
      </c>
    </row>
    <row r="131" spans="1:35" ht="15">
      <c r="A131" s="82" t="s">
        <v>154</v>
      </c>
      <c r="B131" s="26">
        <v>16</v>
      </c>
      <c r="C131" s="26">
        <v>53</v>
      </c>
      <c r="D131" s="26">
        <v>28.710347654494544</v>
      </c>
      <c r="E131" s="27">
        <v>5.475497516896479</v>
      </c>
      <c r="F131" s="24">
        <v>26</v>
      </c>
      <c r="G131" s="24">
        <v>204</v>
      </c>
      <c r="H131" s="25">
        <v>92.82339903267516</v>
      </c>
      <c r="I131" s="24">
        <v>8</v>
      </c>
      <c r="J131" s="24">
        <v>33</v>
      </c>
      <c r="K131" s="28">
        <v>4.250549793075987</v>
      </c>
      <c r="L131" s="24">
        <v>3</v>
      </c>
      <c r="M131" s="24">
        <v>6.1</v>
      </c>
      <c r="N131" s="24">
        <v>0</v>
      </c>
      <c r="O131" s="24">
        <v>3</v>
      </c>
      <c r="P131" s="25">
        <v>6</v>
      </c>
      <c r="Q131" s="24">
        <v>2</v>
      </c>
      <c r="R131" s="24">
        <v>2</v>
      </c>
      <c r="S131" s="24">
        <v>8</v>
      </c>
      <c r="T131" s="29">
        <v>4</v>
      </c>
      <c r="U131" s="24">
        <v>47</v>
      </c>
      <c r="V131" s="24">
        <v>194.5</v>
      </c>
      <c r="W131" s="25">
        <v>49.36820498843912</v>
      </c>
      <c r="X131" s="24">
        <v>8</v>
      </c>
      <c r="Y131" s="24">
        <v>16</v>
      </c>
      <c r="Z131" s="24">
        <v>816</v>
      </c>
      <c r="AA131" s="24">
        <v>8</v>
      </c>
      <c r="AB131" s="24">
        <v>16</v>
      </c>
      <c r="AC131" s="25">
        <v>819</v>
      </c>
      <c r="AD131" s="24">
        <v>37</v>
      </c>
      <c r="AE131" s="24">
        <v>842</v>
      </c>
      <c r="AF131" s="25">
        <v>26</v>
      </c>
      <c r="AG131" s="30">
        <v>5.66666666666667</v>
      </c>
      <c r="AH131" s="30">
        <v>38</v>
      </c>
      <c r="AI131" s="29">
        <v>4.390058406848275</v>
      </c>
    </row>
    <row r="132" spans="1:35" ht="15">
      <c r="A132" s="82" t="s">
        <v>155</v>
      </c>
      <c r="B132" s="26">
        <v>6</v>
      </c>
      <c r="C132" s="26">
        <v>32</v>
      </c>
      <c r="D132" s="26">
        <v>17.86104095674662</v>
      </c>
      <c r="E132" s="27">
        <v>15.292866093252515</v>
      </c>
      <c r="F132" s="24">
        <v>32</v>
      </c>
      <c r="G132" s="24">
        <v>308</v>
      </c>
      <c r="H132" s="25">
        <v>124.22517470477767</v>
      </c>
      <c r="I132" s="24">
        <v>6</v>
      </c>
      <c r="J132" s="24">
        <v>197</v>
      </c>
      <c r="K132" s="28">
        <v>0.4721747586027725</v>
      </c>
      <c r="L132" s="24">
        <v>4</v>
      </c>
      <c r="M132" s="24">
        <v>68.3</v>
      </c>
      <c r="N132" s="24">
        <v>0</v>
      </c>
      <c r="O132" s="24">
        <v>9</v>
      </c>
      <c r="P132" s="25">
        <v>13</v>
      </c>
      <c r="Q132" s="24">
        <v>7</v>
      </c>
      <c r="R132" s="24">
        <v>2</v>
      </c>
      <c r="S132" s="24">
        <v>9</v>
      </c>
      <c r="T132" s="29">
        <v>6</v>
      </c>
      <c r="U132" s="24">
        <v>40</v>
      </c>
      <c r="V132" s="24">
        <v>395</v>
      </c>
      <c r="W132" s="25">
        <v>42.4915388175699</v>
      </c>
      <c r="X132" s="24">
        <v>5</v>
      </c>
      <c r="Y132" s="24">
        <v>17</v>
      </c>
      <c r="Z132" s="24">
        <v>884</v>
      </c>
      <c r="AA132" s="24">
        <v>5</v>
      </c>
      <c r="AB132" s="24">
        <v>25</v>
      </c>
      <c r="AC132" s="25">
        <v>884</v>
      </c>
      <c r="AD132" s="24">
        <v>38</v>
      </c>
      <c r="AE132" s="24">
        <v>830</v>
      </c>
      <c r="AF132" s="25">
        <v>12</v>
      </c>
      <c r="AG132" s="30">
        <v>3</v>
      </c>
      <c r="AH132" s="30">
        <v>20</v>
      </c>
      <c r="AI132" s="29">
        <v>29.84040707442152</v>
      </c>
    </row>
    <row r="133" spans="1:35" ht="15">
      <c r="A133" s="82" t="s">
        <v>65</v>
      </c>
      <c r="B133" s="26">
        <v>6</v>
      </c>
      <c r="C133" s="26">
        <v>6</v>
      </c>
      <c r="D133" s="26">
        <v>6.412033580373563</v>
      </c>
      <c r="E133" s="27">
        <v>33.50046639407725</v>
      </c>
      <c r="F133" s="24">
        <v>19</v>
      </c>
      <c r="G133" s="24">
        <v>287</v>
      </c>
      <c r="H133" s="25">
        <v>52.94239506494719</v>
      </c>
      <c r="I133" s="24">
        <v>5</v>
      </c>
      <c r="J133" s="24">
        <v>12</v>
      </c>
      <c r="K133" s="28">
        <v>7.403052726921488</v>
      </c>
      <c r="L133" s="24">
        <v>5</v>
      </c>
      <c r="M133" s="24">
        <v>16.4</v>
      </c>
      <c r="N133" s="24">
        <v>81.3</v>
      </c>
      <c r="O133" s="24">
        <v>3</v>
      </c>
      <c r="P133" s="25">
        <v>8</v>
      </c>
      <c r="Q133" s="24">
        <v>6</v>
      </c>
      <c r="R133" s="24">
        <v>5</v>
      </c>
      <c r="S133" s="24">
        <v>7</v>
      </c>
      <c r="T133" s="29">
        <v>6</v>
      </c>
      <c r="U133" s="24">
        <v>8</v>
      </c>
      <c r="V133" s="24">
        <v>328</v>
      </c>
      <c r="W133" s="25">
        <v>42.91796289367437</v>
      </c>
      <c r="X133" s="24">
        <v>4</v>
      </c>
      <c r="Y133" s="24">
        <v>16</v>
      </c>
      <c r="Z133" s="24">
        <v>685</v>
      </c>
      <c r="AA133" s="24">
        <v>5</v>
      </c>
      <c r="AB133" s="24">
        <v>15</v>
      </c>
      <c r="AC133" s="25">
        <v>999</v>
      </c>
      <c r="AD133" s="24">
        <v>31</v>
      </c>
      <c r="AE133" s="24">
        <v>547</v>
      </c>
      <c r="AF133" s="25">
        <v>13</v>
      </c>
      <c r="AG133" s="30">
        <v>2</v>
      </c>
      <c r="AH133" s="30">
        <v>9</v>
      </c>
      <c r="AI133" s="29">
        <v>69.44016223509024</v>
      </c>
    </row>
    <row r="134" spans="1:35" ht="15">
      <c r="A134" s="82" t="s">
        <v>66</v>
      </c>
      <c r="B134" s="26">
        <v>7</v>
      </c>
      <c r="C134" s="26">
        <v>7</v>
      </c>
      <c r="D134" s="26">
        <v>0.7037929935275081</v>
      </c>
      <c r="E134" s="27">
        <v>0</v>
      </c>
      <c r="F134" s="24">
        <v>22</v>
      </c>
      <c r="G134" s="24">
        <v>209</v>
      </c>
      <c r="H134" s="25">
        <v>506.47503061488675</v>
      </c>
      <c r="I134" s="24">
        <v>8</v>
      </c>
      <c r="J134" s="24">
        <v>194</v>
      </c>
      <c r="K134" s="28">
        <v>1.3949687630420715</v>
      </c>
      <c r="L134" s="24">
        <v>5</v>
      </c>
      <c r="M134" s="24">
        <v>73.8</v>
      </c>
      <c r="N134" s="24">
        <v>0</v>
      </c>
      <c r="O134" s="24">
        <v>7</v>
      </c>
      <c r="P134" s="25">
        <v>12</v>
      </c>
      <c r="Q134" s="24">
        <v>7</v>
      </c>
      <c r="R134" s="24">
        <v>6</v>
      </c>
      <c r="S134" s="24">
        <v>8</v>
      </c>
      <c r="T134" s="29">
        <v>7</v>
      </c>
      <c r="U134" s="24">
        <v>16</v>
      </c>
      <c r="V134" s="24">
        <v>218</v>
      </c>
      <c r="W134" s="25">
        <v>64.69042291639205</v>
      </c>
      <c r="X134" s="24">
        <v>7</v>
      </c>
      <c r="Y134" s="24">
        <v>15</v>
      </c>
      <c r="Z134" s="24">
        <v>1250</v>
      </c>
      <c r="AA134" s="24">
        <v>10</v>
      </c>
      <c r="AB134" s="24">
        <v>16</v>
      </c>
      <c r="AC134" s="25">
        <v>1250</v>
      </c>
      <c r="AD134" s="24">
        <v>39</v>
      </c>
      <c r="AE134" s="24">
        <v>620</v>
      </c>
      <c r="AF134" s="25">
        <v>25.6</v>
      </c>
      <c r="AG134" s="30">
        <v>3.7891666666666666</v>
      </c>
      <c r="AH134" s="30">
        <v>8</v>
      </c>
      <c r="AI134" s="29">
        <v>55.15365802852248</v>
      </c>
    </row>
    <row r="135" spans="1:35" ht="15">
      <c r="A135" s="82" t="s">
        <v>67</v>
      </c>
      <c r="B135" s="26">
        <v>6</v>
      </c>
      <c r="C135" s="26">
        <v>6</v>
      </c>
      <c r="D135" s="26">
        <v>7.147852232956473</v>
      </c>
      <c r="E135" s="27">
        <v>58.95135862232143</v>
      </c>
      <c r="F135" s="24">
        <v>19</v>
      </c>
      <c r="G135" s="24">
        <v>76</v>
      </c>
      <c r="H135" s="25">
        <v>0.5926380082301973</v>
      </c>
      <c r="I135" s="24">
        <v>10</v>
      </c>
      <c r="J135" s="24">
        <v>16</v>
      </c>
      <c r="K135" s="28">
        <v>0.2500294756793111</v>
      </c>
      <c r="L135" s="24">
        <v>2</v>
      </c>
      <c r="M135" s="24">
        <v>0</v>
      </c>
      <c r="N135" s="24">
        <v>0</v>
      </c>
      <c r="O135" s="24">
        <v>3</v>
      </c>
      <c r="P135" s="25">
        <v>5</v>
      </c>
      <c r="Q135" s="24">
        <v>5</v>
      </c>
      <c r="R135" s="24">
        <v>6</v>
      </c>
      <c r="S135" s="24">
        <v>4</v>
      </c>
      <c r="T135" s="29">
        <v>5</v>
      </c>
      <c r="U135" s="24">
        <v>3</v>
      </c>
      <c r="V135" s="24">
        <v>36</v>
      </c>
      <c r="W135" s="25">
        <v>11.279926249602095</v>
      </c>
      <c r="X135" s="24">
        <v>5</v>
      </c>
      <c r="Y135" s="24">
        <v>21</v>
      </c>
      <c r="Z135" s="24">
        <v>735</v>
      </c>
      <c r="AA135" s="24">
        <v>7</v>
      </c>
      <c r="AB135" s="24">
        <v>20</v>
      </c>
      <c r="AC135" s="25">
        <v>657</v>
      </c>
      <c r="AD135" s="24">
        <v>43</v>
      </c>
      <c r="AE135" s="24">
        <v>570</v>
      </c>
      <c r="AF135" s="25">
        <v>21.6</v>
      </c>
      <c r="AG135" s="30">
        <v>2.75</v>
      </c>
      <c r="AH135" s="30">
        <v>22</v>
      </c>
      <c r="AI135" s="29">
        <v>52.72972149177868</v>
      </c>
    </row>
    <row r="136" spans="1:35" ht="15">
      <c r="A136" s="82" t="s">
        <v>156</v>
      </c>
      <c r="B136" s="26">
        <v>6</v>
      </c>
      <c r="C136" s="26">
        <v>10</v>
      </c>
      <c r="D136" s="26">
        <v>2.875954578897462</v>
      </c>
      <c r="E136" s="27">
        <v>0.8896997923890062</v>
      </c>
      <c r="F136" s="24">
        <v>17</v>
      </c>
      <c r="G136" s="24">
        <v>243</v>
      </c>
      <c r="H136" s="25">
        <v>87.89713474424833</v>
      </c>
      <c r="I136" s="24">
        <v>8</v>
      </c>
      <c r="J136" s="24">
        <v>48</v>
      </c>
      <c r="K136" s="28">
        <v>1.300704739480702</v>
      </c>
      <c r="L136" s="24">
        <v>5</v>
      </c>
      <c r="M136" s="24">
        <v>30.2</v>
      </c>
      <c r="N136" s="24">
        <v>5.7</v>
      </c>
      <c r="O136" s="24">
        <v>8</v>
      </c>
      <c r="P136" s="25">
        <v>13</v>
      </c>
      <c r="Q136" s="24">
        <v>9</v>
      </c>
      <c r="R136" s="24">
        <v>5</v>
      </c>
      <c r="S136" s="24">
        <v>4</v>
      </c>
      <c r="T136" s="29">
        <v>6</v>
      </c>
      <c r="U136" s="24">
        <v>113</v>
      </c>
      <c r="V136" s="24">
        <v>202</v>
      </c>
      <c r="W136" s="25">
        <v>46.40363699759034</v>
      </c>
      <c r="X136" s="24">
        <v>5</v>
      </c>
      <c r="Y136" s="24">
        <v>12</v>
      </c>
      <c r="Z136" s="24">
        <v>1275</v>
      </c>
      <c r="AA136" s="24">
        <v>6</v>
      </c>
      <c r="AB136" s="24">
        <v>13</v>
      </c>
      <c r="AC136" s="25">
        <v>1175</v>
      </c>
      <c r="AD136" s="24">
        <v>31</v>
      </c>
      <c r="AE136" s="24">
        <v>512</v>
      </c>
      <c r="AF136" s="25">
        <v>28.9</v>
      </c>
      <c r="AG136" s="30">
        <v>3.3333333333333335</v>
      </c>
      <c r="AH136" s="30">
        <v>10.5</v>
      </c>
      <c r="AI136" s="29">
        <v>28.46974904347102</v>
      </c>
    </row>
    <row r="137" spans="1:35" ht="15">
      <c r="A137" s="82" t="s">
        <v>157</v>
      </c>
      <c r="B137" s="26">
        <v>9</v>
      </c>
      <c r="C137" s="26">
        <v>30</v>
      </c>
      <c r="D137" s="26">
        <v>2.7157084566579464</v>
      </c>
      <c r="E137" s="27">
        <v>1.7984824216277795</v>
      </c>
      <c r="F137" s="24">
        <v>63</v>
      </c>
      <c r="G137" s="24">
        <v>653</v>
      </c>
      <c r="H137" s="25">
        <v>3996.223840893733</v>
      </c>
      <c r="I137" s="24">
        <v>6</v>
      </c>
      <c r="J137" s="24">
        <v>43</v>
      </c>
      <c r="K137" s="28">
        <v>0.13043270751035185</v>
      </c>
      <c r="L137" s="24">
        <v>5</v>
      </c>
      <c r="M137" s="24">
        <v>14.3</v>
      </c>
      <c r="N137" s="24">
        <v>0</v>
      </c>
      <c r="O137" s="24">
        <v>3</v>
      </c>
      <c r="P137" s="25">
        <v>8</v>
      </c>
      <c r="Q137" s="24">
        <v>6</v>
      </c>
      <c r="R137" s="24">
        <v>2</v>
      </c>
      <c r="S137" s="24">
        <v>7</v>
      </c>
      <c r="T137" s="29">
        <v>5</v>
      </c>
      <c r="U137" s="24">
        <v>11</v>
      </c>
      <c r="V137" s="24">
        <v>320</v>
      </c>
      <c r="W137" s="25">
        <v>48.34056127641556</v>
      </c>
      <c r="X137" s="24">
        <v>8</v>
      </c>
      <c r="Y137" s="24">
        <v>36</v>
      </c>
      <c r="Z137" s="24">
        <v>1850</v>
      </c>
      <c r="AA137" s="24">
        <v>13</v>
      </c>
      <c r="AB137" s="24">
        <v>36</v>
      </c>
      <c r="AC137" s="25">
        <v>1850</v>
      </c>
      <c r="AD137" s="24">
        <v>37</v>
      </c>
      <c r="AE137" s="24">
        <v>281</v>
      </c>
      <c r="AF137" s="25">
        <v>13.4</v>
      </c>
      <c r="AG137" s="30">
        <v>3.84833333333333</v>
      </c>
      <c r="AH137" s="30">
        <v>9</v>
      </c>
      <c r="AI137" s="29">
        <v>28.206273942811713</v>
      </c>
    </row>
    <row r="138" spans="1:35" ht="15">
      <c r="A138" s="82" t="s">
        <v>68</v>
      </c>
      <c r="B138" s="26">
        <v>2</v>
      </c>
      <c r="C138" s="26">
        <v>3</v>
      </c>
      <c r="D138" s="26">
        <v>10.05513546717235</v>
      </c>
      <c r="E138" s="27">
        <v>0</v>
      </c>
      <c r="F138" s="24">
        <v>14</v>
      </c>
      <c r="G138" s="24">
        <v>210</v>
      </c>
      <c r="H138" s="25">
        <v>456.08686760128387</v>
      </c>
      <c r="I138" s="24">
        <v>4</v>
      </c>
      <c r="J138" s="24">
        <v>60</v>
      </c>
      <c r="K138" s="28">
        <v>0.4544921231161903</v>
      </c>
      <c r="L138" s="24">
        <v>2</v>
      </c>
      <c r="M138" s="24">
        <v>0</v>
      </c>
      <c r="N138" s="24">
        <v>0.4</v>
      </c>
      <c r="O138" s="24">
        <v>8</v>
      </c>
      <c r="P138" s="25">
        <v>10</v>
      </c>
      <c r="Q138" s="24">
        <v>7</v>
      </c>
      <c r="R138" s="24">
        <v>9</v>
      </c>
      <c r="S138" s="24">
        <v>3</v>
      </c>
      <c r="T138" s="29">
        <v>6.333333333333333</v>
      </c>
      <c r="U138" s="24">
        <v>26</v>
      </c>
      <c r="V138" s="24">
        <v>160</v>
      </c>
      <c r="W138" s="25">
        <v>31.343839577562616</v>
      </c>
      <c r="X138" s="24">
        <v>9</v>
      </c>
      <c r="Y138" s="24">
        <v>38</v>
      </c>
      <c r="Z138" s="24">
        <v>3275</v>
      </c>
      <c r="AA138" s="24">
        <v>9</v>
      </c>
      <c r="AB138" s="24">
        <v>35</v>
      </c>
      <c r="AC138" s="25">
        <v>4990</v>
      </c>
      <c r="AD138" s="24">
        <v>24</v>
      </c>
      <c r="AE138" s="24">
        <v>260</v>
      </c>
      <c r="AF138" s="25">
        <v>78.7</v>
      </c>
      <c r="AG138" s="30" t="s">
        <v>0</v>
      </c>
      <c r="AH138" s="30" t="s">
        <v>0</v>
      </c>
      <c r="AI138" s="29">
        <v>0</v>
      </c>
    </row>
    <row r="139" spans="1:35" ht="15">
      <c r="A139" s="82" t="s">
        <v>69</v>
      </c>
      <c r="B139" s="26">
        <v>5</v>
      </c>
      <c r="C139" s="26">
        <v>9</v>
      </c>
      <c r="D139" s="26">
        <v>9.94611764859806</v>
      </c>
      <c r="E139" s="27">
        <v>0</v>
      </c>
      <c r="F139" s="24">
        <v>18</v>
      </c>
      <c r="G139" s="24">
        <v>88</v>
      </c>
      <c r="H139" s="25">
        <v>79.8341709927471</v>
      </c>
      <c r="I139" s="24">
        <v>5</v>
      </c>
      <c r="J139" s="24">
        <v>147</v>
      </c>
      <c r="K139" s="28">
        <v>1.637877678530089</v>
      </c>
      <c r="L139" s="24">
        <v>0</v>
      </c>
      <c r="M139" s="24">
        <v>0</v>
      </c>
      <c r="N139" s="24">
        <v>0</v>
      </c>
      <c r="O139" s="24">
        <v>6</v>
      </c>
      <c r="P139" s="25">
        <v>6</v>
      </c>
      <c r="Q139" s="24">
        <v>5</v>
      </c>
      <c r="R139" s="24">
        <v>6</v>
      </c>
      <c r="S139" s="24">
        <v>8</v>
      </c>
      <c r="T139" s="29">
        <v>6.333333333333333</v>
      </c>
      <c r="U139" s="24">
        <v>37</v>
      </c>
      <c r="V139" s="24">
        <v>224</v>
      </c>
      <c r="W139" s="25">
        <v>18.893930551557023</v>
      </c>
      <c r="X139" s="24">
        <v>7</v>
      </c>
      <c r="Y139" s="24">
        <v>27</v>
      </c>
      <c r="Z139" s="24">
        <v>820</v>
      </c>
      <c r="AA139" s="24">
        <v>7</v>
      </c>
      <c r="AB139" s="24">
        <v>31</v>
      </c>
      <c r="AC139" s="25">
        <v>848</v>
      </c>
      <c r="AD139" s="24">
        <v>44</v>
      </c>
      <c r="AE139" s="24">
        <v>455</v>
      </c>
      <c r="AF139" s="25">
        <v>19.7</v>
      </c>
      <c r="AG139" s="30">
        <v>2.54166666666667</v>
      </c>
      <c r="AH139" s="30">
        <v>38</v>
      </c>
      <c r="AI139" s="29">
        <v>14.258777282193897</v>
      </c>
    </row>
    <row r="140" spans="1:35" ht="15">
      <c r="A140" s="82" t="s">
        <v>158</v>
      </c>
      <c r="B140" s="26">
        <v>10</v>
      </c>
      <c r="C140" s="26">
        <v>144</v>
      </c>
      <c r="D140" s="26">
        <v>81.65263721856866</v>
      </c>
      <c r="E140" s="27">
        <v>0</v>
      </c>
      <c r="F140" s="24">
        <v>13</v>
      </c>
      <c r="G140" s="24">
        <v>255</v>
      </c>
      <c r="H140" s="25">
        <v>631.3559740282808</v>
      </c>
      <c r="I140" s="24">
        <v>7</v>
      </c>
      <c r="J140" s="24">
        <v>62</v>
      </c>
      <c r="K140" s="28">
        <v>10.862051183445885</v>
      </c>
      <c r="L140" s="24">
        <v>0</v>
      </c>
      <c r="M140" s="24">
        <v>0</v>
      </c>
      <c r="N140" s="24">
        <v>0</v>
      </c>
      <c r="O140" s="24">
        <v>2</v>
      </c>
      <c r="P140" s="25">
        <v>2</v>
      </c>
      <c r="Q140" s="24">
        <v>3</v>
      </c>
      <c r="R140" s="24">
        <v>1</v>
      </c>
      <c r="S140" s="24">
        <v>6</v>
      </c>
      <c r="T140" s="29">
        <v>3.3333333333333335</v>
      </c>
      <c r="U140" s="24">
        <v>42</v>
      </c>
      <c r="V140" s="24">
        <v>424</v>
      </c>
      <c r="W140" s="25">
        <v>47.222054535030125</v>
      </c>
      <c r="X140" s="24">
        <v>8</v>
      </c>
      <c r="Y140" s="24">
        <v>27</v>
      </c>
      <c r="Z140" s="24">
        <v>690</v>
      </c>
      <c r="AA140" s="24">
        <v>8</v>
      </c>
      <c r="AB140" s="24">
        <v>29</v>
      </c>
      <c r="AC140" s="25">
        <v>577</v>
      </c>
      <c r="AD140" s="24">
        <v>43</v>
      </c>
      <c r="AE140" s="24">
        <v>1185</v>
      </c>
      <c r="AF140" s="25">
        <v>50.5</v>
      </c>
      <c r="AG140" s="30" t="s">
        <v>0</v>
      </c>
      <c r="AH140" s="30" t="s">
        <v>0</v>
      </c>
      <c r="AI140" s="29">
        <v>0</v>
      </c>
    </row>
    <row r="141" spans="1:35" ht="15">
      <c r="A141" s="82" t="s">
        <v>159</v>
      </c>
      <c r="B141" s="26">
        <v>4</v>
      </c>
      <c r="C141" s="26">
        <v>5</v>
      </c>
      <c r="D141" s="26">
        <v>7.650454457671689</v>
      </c>
      <c r="E141" s="27">
        <v>0</v>
      </c>
      <c r="F141" s="24">
        <v>17</v>
      </c>
      <c r="G141" s="24">
        <v>94</v>
      </c>
      <c r="H141" s="25">
        <v>32.84247741840859</v>
      </c>
      <c r="I141" s="24">
        <v>2</v>
      </c>
      <c r="J141" s="24">
        <v>2</v>
      </c>
      <c r="K141" s="28">
        <v>0</v>
      </c>
      <c r="L141" s="24">
        <v>6</v>
      </c>
      <c r="M141" s="24">
        <v>17.9</v>
      </c>
      <c r="N141" s="24">
        <v>0</v>
      </c>
      <c r="O141" s="24">
        <v>3</v>
      </c>
      <c r="P141" s="25">
        <v>9</v>
      </c>
      <c r="Q141" s="24">
        <v>9</v>
      </c>
      <c r="R141" s="24">
        <v>8</v>
      </c>
      <c r="S141" s="24">
        <v>4</v>
      </c>
      <c r="T141" s="29">
        <v>7</v>
      </c>
      <c r="U141" s="24">
        <v>14</v>
      </c>
      <c r="V141" s="24">
        <v>79</v>
      </c>
      <c r="W141" s="25">
        <v>14.524542841703406</v>
      </c>
      <c r="X141" s="24">
        <v>5</v>
      </c>
      <c r="Y141" s="24">
        <v>15</v>
      </c>
      <c r="Z141" s="24">
        <v>532</v>
      </c>
      <c r="AA141" s="24">
        <v>5</v>
      </c>
      <c r="AB141" s="24">
        <v>18</v>
      </c>
      <c r="AC141" s="25">
        <v>678</v>
      </c>
      <c r="AD141" s="24">
        <v>43</v>
      </c>
      <c r="AE141" s="24">
        <v>635</v>
      </c>
      <c r="AF141" s="25">
        <v>27.5</v>
      </c>
      <c r="AG141" s="30">
        <v>1.5</v>
      </c>
      <c r="AH141" s="30">
        <v>22</v>
      </c>
      <c r="AI141" s="29">
        <v>37.523866053703145</v>
      </c>
    </row>
    <row r="142" spans="1:35" ht="15">
      <c r="A142" s="82" t="s">
        <v>70</v>
      </c>
      <c r="B142" s="26">
        <v>4</v>
      </c>
      <c r="C142" s="26">
        <v>8</v>
      </c>
      <c r="D142" s="26">
        <v>63.66376061936589</v>
      </c>
      <c r="E142" s="27">
        <v>206.87515636370276</v>
      </c>
      <c r="F142" s="24">
        <v>16</v>
      </c>
      <c r="G142" s="24">
        <v>220</v>
      </c>
      <c r="H142" s="25">
        <v>463.11072503578504</v>
      </c>
      <c r="I142" s="24">
        <v>6</v>
      </c>
      <c r="J142" s="24">
        <v>124</v>
      </c>
      <c r="K142" s="28">
        <v>20.599713825367303</v>
      </c>
      <c r="L142" s="24">
        <v>1</v>
      </c>
      <c r="M142" s="24">
        <v>0</v>
      </c>
      <c r="N142" s="24">
        <v>4.4</v>
      </c>
      <c r="O142" s="24">
        <v>3</v>
      </c>
      <c r="P142" s="25">
        <v>4</v>
      </c>
      <c r="Q142" s="24">
        <v>6</v>
      </c>
      <c r="R142" s="24">
        <v>1</v>
      </c>
      <c r="S142" s="24">
        <v>2</v>
      </c>
      <c r="T142" s="29">
        <v>3</v>
      </c>
      <c r="U142" s="24">
        <v>59</v>
      </c>
      <c r="V142" s="24">
        <v>666</v>
      </c>
      <c r="W142" s="25">
        <v>45.994472971463736</v>
      </c>
      <c r="X142" s="24">
        <v>6</v>
      </c>
      <c r="Y142" s="24">
        <v>11</v>
      </c>
      <c r="Z142" s="24">
        <v>1098</v>
      </c>
      <c r="AA142" s="24">
        <v>5</v>
      </c>
      <c r="AB142" s="24">
        <v>14</v>
      </c>
      <c r="AC142" s="25">
        <v>1940</v>
      </c>
      <c r="AD142" s="24">
        <v>44</v>
      </c>
      <c r="AE142" s="24">
        <v>780</v>
      </c>
      <c r="AF142" s="25">
        <v>26.5</v>
      </c>
      <c r="AG142" s="30">
        <v>3</v>
      </c>
      <c r="AH142" s="30">
        <v>7.000000000000001</v>
      </c>
      <c r="AI142" s="29">
        <v>31.560779156735443</v>
      </c>
    </row>
    <row r="143" spans="1:35" ht="15">
      <c r="A143" s="82" t="s">
        <v>71</v>
      </c>
      <c r="B143" s="26">
        <v>7</v>
      </c>
      <c r="C143" s="26">
        <v>13</v>
      </c>
      <c r="D143" s="26">
        <v>7.050621564121408</v>
      </c>
      <c r="E143" s="27">
        <v>6.073071060331141</v>
      </c>
      <c r="F143" s="24">
        <v>20</v>
      </c>
      <c r="G143" s="24">
        <v>279</v>
      </c>
      <c r="H143" s="25">
        <v>1907.4955106291306</v>
      </c>
      <c r="I143" s="24">
        <v>6</v>
      </c>
      <c r="J143" s="24">
        <v>111</v>
      </c>
      <c r="K143" s="28">
        <v>2.8383463422173523</v>
      </c>
      <c r="L143" s="24">
        <v>5</v>
      </c>
      <c r="M143" s="24">
        <v>94.2</v>
      </c>
      <c r="N143" s="24">
        <v>0</v>
      </c>
      <c r="O143" s="24">
        <v>8</v>
      </c>
      <c r="P143" s="25">
        <v>13</v>
      </c>
      <c r="Q143" s="24">
        <v>7</v>
      </c>
      <c r="R143" s="24">
        <v>6</v>
      </c>
      <c r="S143" s="24">
        <v>3</v>
      </c>
      <c r="T143" s="29">
        <v>5.333333333333333</v>
      </c>
      <c r="U143" s="24">
        <v>66</v>
      </c>
      <c r="V143" s="24">
        <v>279</v>
      </c>
      <c r="W143" s="25">
        <v>33.98082057953409</v>
      </c>
      <c r="X143" s="24">
        <v>6</v>
      </c>
      <c r="Y143" s="24">
        <v>12</v>
      </c>
      <c r="Z143" s="24">
        <v>1398</v>
      </c>
      <c r="AA143" s="24">
        <v>6</v>
      </c>
      <c r="AB143" s="24">
        <v>14</v>
      </c>
      <c r="AC143" s="25">
        <v>1559</v>
      </c>
      <c r="AD143" s="24">
        <v>36</v>
      </c>
      <c r="AE143" s="24">
        <v>635</v>
      </c>
      <c r="AF143" s="25">
        <v>28.9</v>
      </c>
      <c r="AG143" s="30">
        <v>2.66666666666666</v>
      </c>
      <c r="AH143" s="30">
        <v>23</v>
      </c>
      <c r="AI143" s="29">
        <v>25.408748866521115</v>
      </c>
    </row>
    <row r="144" spans="1:35" ht="15">
      <c r="A144" s="82" t="s">
        <v>72</v>
      </c>
      <c r="B144" s="26">
        <v>10</v>
      </c>
      <c r="C144" s="26">
        <v>39</v>
      </c>
      <c r="D144" s="26">
        <v>19.201364561832374</v>
      </c>
      <c r="E144" s="27">
        <v>0</v>
      </c>
      <c r="F144" s="24">
        <v>20</v>
      </c>
      <c r="G144" s="24">
        <v>144</v>
      </c>
      <c r="H144" s="25">
        <v>30.303627108653362</v>
      </c>
      <c r="I144" s="24">
        <v>4</v>
      </c>
      <c r="J144" s="24">
        <v>33</v>
      </c>
      <c r="K144" s="28">
        <v>7.000835303759641</v>
      </c>
      <c r="L144" s="24">
        <v>0</v>
      </c>
      <c r="M144" s="24">
        <v>0</v>
      </c>
      <c r="N144" s="24">
        <v>0</v>
      </c>
      <c r="O144" s="24">
        <v>4</v>
      </c>
      <c r="P144" s="25">
        <v>4</v>
      </c>
      <c r="Q144" s="24">
        <v>4</v>
      </c>
      <c r="R144" s="24">
        <v>8</v>
      </c>
      <c r="S144" s="24">
        <v>5</v>
      </c>
      <c r="T144" s="29">
        <v>5.666666666666667</v>
      </c>
      <c r="U144" s="24">
        <v>16</v>
      </c>
      <c r="V144" s="24">
        <v>76</v>
      </c>
      <c r="W144" s="25">
        <v>44.12064855846751</v>
      </c>
      <c r="X144" s="24">
        <v>5</v>
      </c>
      <c r="Y144" s="24">
        <v>17</v>
      </c>
      <c r="Z144" s="24">
        <v>876</v>
      </c>
      <c r="AA144" s="24">
        <v>5</v>
      </c>
      <c r="AB144" s="24">
        <v>19</v>
      </c>
      <c r="AC144" s="25">
        <v>876</v>
      </c>
      <c r="AD144" s="24">
        <v>37</v>
      </c>
      <c r="AE144" s="24">
        <v>720</v>
      </c>
      <c r="AF144" s="25">
        <v>14.3</v>
      </c>
      <c r="AG144" s="30" t="s">
        <v>0</v>
      </c>
      <c r="AH144" s="30" t="s">
        <v>0</v>
      </c>
      <c r="AI144" s="29">
        <v>0</v>
      </c>
    </row>
    <row r="145" spans="1:35" ht="15">
      <c r="A145" s="82" t="s">
        <v>160</v>
      </c>
      <c r="B145" s="26">
        <v>6</v>
      </c>
      <c r="C145" s="26">
        <v>12</v>
      </c>
      <c r="D145" s="26">
        <v>118.82952887684439</v>
      </c>
      <c r="E145" s="27">
        <v>0</v>
      </c>
      <c r="F145" s="24">
        <v>25</v>
      </c>
      <c r="G145" s="24">
        <v>283</v>
      </c>
      <c r="H145" s="25">
        <v>368.46894077139535</v>
      </c>
      <c r="I145" s="24">
        <v>7</v>
      </c>
      <c r="J145" s="24">
        <v>236</v>
      </c>
      <c r="K145" s="28">
        <v>12.38475612626478</v>
      </c>
      <c r="L145" s="24">
        <v>0</v>
      </c>
      <c r="M145" s="24">
        <v>0</v>
      </c>
      <c r="N145" s="24">
        <v>0</v>
      </c>
      <c r="O145" s="24">
        <v>6</v>
      </c>
      <c r="P145" s="25">
        <v>6</v>
      </c>
      <c r="Q145" s="24">
        <v>6</v>
      </c>
      <c r="R145" s="24">
        <v>7</v>
      </c>
      <c r="S145" s="24">
        <v>6</v>
      </c>
      <c r="T145" s="29">
        <v>6.333333333333333</v>
      </c>
      <c r="U145" s="24">
        <v>29</v>
      </c>
      <c r="V145" s="24">
        <v>357</v>
      </c>
      <c r="W145" s="25">
        <v>235.55072125626535</v>
      </c>
      <c r="X145" s="24">
        <v>7</v>
      </c>
      <c r="Y145" s="24">
        <v>26</v>
      </c>
      <c r="Z145" s="24">
        <v>1573</v>
      </c>
      <c r="AA145" s="24">
        <v>7</v>
      </c>
      <c r="AB145" s="24">
        <v>31</v>
      </c>
      <c r="AC145" s="25">
        <v>1639</v>
      </c>
      <c r="AD145" s="24">
        <v>40</v>
      </c>
      <c r="AE145" s="24">
        <v>515</v>
      </c>
      <c r="AF145" s="25">
        <v>149.5</v>
      </c>
      <c r="AG145" s="30">
        <v>2.5833333333333335</v>
      </c>
      <c r="AH145" s="30">
        <v>42</v>
      </c>
      <c r="AI145" s="29">
        <v>8.475131821030551</v>
      </c>
    </row>
    <row r="146" spans="1:35" ht="15">
      <c r="A146" s="82" t="s">
        <v>161</v>
      </c>
      <c r="B146" s="26">
        <v>3</v>
      </c>
      <c r="C146" s="26">
        <v>3</v>
      </c>
      <c r="D146" s="26">
        <v>0.7441130342161102</v>
      </c>
      <c r="E146" s="27">
        <v>0</v>
      </c>
      <c r="F146" s="24">
        <v>11</v>
      </c>
      <c r="G146" s="24">
        <v>25</v>
      </c>
      <c r="H146" s="25">
        <v>19.922128601262283</v>
      </c>
      <c r="I146" s="24">
        <v>3</v>
      </c>
      <c r="J146" s="24">
        <v>5</v>
      </c>
      <c r="K146" s="28">
        <v>2.801779111147144</v>
      </c>
      <c r="L146" s="24">
        <v>4</v>
      </c>
      <c r="M146" s="24">
        <v>40.3</v>
      </c>
      <c r="N146" s="24">
        <v>0</v>
      </c>
      <c r="O146" s="24">
        <v>10</v>
      </c>
      <c r="P146" s="25">
        <v>14</v>
      </c>
      <c r="Q146" s="24">
        <v>10</v>
      </c>
      <c r="R146" s="24">
        <v>9</v>
      </c>
      <c r="S146" s="24">
        <v>9</v>
      </c>
      <c r="T146" s="29">
        <v>9.333333333333334</v>
      </c>
      <c r="U146" s="24">
        <v>5</v>
      </c>
      <c r="V146" s="24">
        <v>84</v>
      </c>
      <c r="W146" s="25">
        <v>27.798176928750813</v>
      </c>
      <c r="X146" s="24">
        <v>4</v>
      </c>
      <c r="Y146" s="24">
        <v>5</v>
      </c>
      <c r="Z146" s="24">
        <v>456</v>
      </c>
      <c r="AA146" s="24">
        <v>4</v>
      </c>
      <c r="AB146" s="24">
        <v>4</v>
      </c>
      <c r="AC146" s="25">
        <v>439</v>
      </c>
      <c r="AD146" s="24">
        <v>21</v>
      </c>
      <c r="AE146" s="24">
        <v>150</v>
      </c>
      <c r="AF146" s="25">
        <v>25.8</v>
      </c>
      <c r="AG146" s="30">
        <v>0.78</v>
      </c>
      <c r="AH146" s="30">
        <v>1</v>
      </c>
      <c r="AI146" s="29">
        <v>91.32504424139492</v>
      </c>
    </row>
    <row r="147" spans="1:35" ht="15">
      <c r="A147" s="82" t="s">
        <v>162</v>
      </c>
      <c r="B147" s="26">
        <v>6</v>
      </c>
      <c r="C147" s="26">
        <v>16</v>
      </c>
      <c r="D147" s="26">
        <v>2.0353787134068244</v>
      </c>
      <c r="E147" s="27">
        <v>23.827894092798218</v>
      </c>
      <c r="F147" s="24">
        <v>13</v>
      </c>
      <c r="G147" s="24">
        <v>287</v>
      </c>
      <c r="H147" s="25">
        <v>13.572550708106533</v>
      </c>
      <c r="I147" s="24">
        <v>3</v>
      </c>
      <c r="J147" s="24">
        <v>17</v>
      </c>
      <c r="K147" s="28">
        <v>0.0534697943442392</v>
      </c>
      <c r="L147" s="24">
        <v>4</v>
      </c>
      <c r="M147" s="24">
        <v>44</v>
      </c>
      <c r="N147" s="24">
        <v>1.4</v>
      </c>
      <c r="O147" s="24">
        <v>9</v>
      </c>
      <c r="P147" s="25">
        <v>13</v>
      </c>
      <c r="Q147" s="24">
        <v>3</v>
      </c>
      <c r="R147" s="24">
        <v>4</v>
      </c>
      <c r="S147" s="24">
        <v>7</v>
      </c>
      <c r="T147" s="29">
        <v>4.666666666666667</v>
      </c>
      <c r="U147" s="24">
        <v>31</v>
      </c>
      <c r="V147" s="24">
        <v>257</v>
      </c>
      <c r="W147" s="25">
        <v>48.59201285738993</v>
      </c>
      <c r="X147" s="24">
        <v>6</v>
      </c>
      <c r="Y147" s="24">
        <v>20</v>
      </c>
      <c r="Z147" s="24">
        <v>1445</v>
      </c>
      <c r="AA147" s="24">
        <v>8</v>
      </c>
      <c r="AB147" s="24">
        <v>25</v>
      </c>
      <c r="AC147" s="25">
        <v>1445</v>
      </c>
      <c r="AD147" s="24">
        <v>31</v>
      </c>
      <c r="AE147" s="24">
        <v>565</v>
      </c>
      <c r="AF147" s="25">
        <v>30</v>
      </c>
      <c r="AG147" s="30">
        <v>4</v>
      </c>
      <c r="AH147" s="30">
        <v>18</v>
      </c>
      <c r="AI147" s="29">
        <v>45.89962776747357</v>
      </c>
    </row>
    <row r="148" spans="1:35" ht="15">
      <c r="A148" s="82" t="s">
        <v>163</v>
      </c>
      <c r="B148" s="26">
        <v>3</v>
      </c>
      <c r="C148" s="26">
        <v>6</v>
      </c>
      <c r="D148" s="26">
        <v>0</v>
      </c>
      <c r="E148" s="27">
        <v>43.28481900709908</v>
      </c>
      <c r="F148" s="24">
        <v>14</v>
      </c>
      <c r="G148" s="24">
        <v>213</v>
      </c>
      <c r="H148" s="25">
        <v>79.87484093221777</v>
      </c>
      <c r="I148" s="24">
        <v>6</v>
      </c>
      <c r="J148" s="24">
        <v>391</v>
      </c>
      <c r="K148" s="28">
        <v>2.020133789278422</v>
      </c>
      <c r="L148" s="24">
        <v>2</v>
      </c>
      <c r="M148" s="24">
        <v>0</v>
      </c>
      <c r="N148" s="24">
        <v>2.7</v>
      </c>
      <c r="O148" s="24">
        <v>5</v>
      </c>
      <c r="P148" s="25">
        <v>7</v>
      </c>
      <c r="Q148" s="24">
        <v>3</v>
      </c>
      <c r="R148" s="24">
        <v>9</v>
      </c>
      <c r="S148" s="24">
        <v>8</v>
      </c>
      <c r="T148" s="29">
        <v>6.666666666666667</v>
      </c>
      <c r="U148" s="24">
        <v>22</v>
      </c>
      <c r="V148" s="24">
        <v>260</v>
      </c>
      <c r="W148" s="25">
        <v>37.46444501687476</v>
      </c>
      <c r="X148" s="24">
        <v>6</v>
      </c>
      <c r="Y148" s="24">
        <v>20</v>
      </c>
      <c r="Z148" s="24">
        <v>1075</v>
      </c>
      <c r="AA148" s="24">
        <v>8</v>
      </c>
      <c r="AB148" s="24">
        <v>21</v>
      </c>
      <c r="AC148" s="25">
        <v>1130</v>
      </c>
      <c r="AD148" s="24">
        <v>32</v>
      </c>
      <c r="AE148" s="24">
        <v>1290</v>
      </c>
      <c r="AF148" s="25">
        <v>12.7</v>
      </c>
      <c r="AG148" s="30">
        <v>2</v>
      </c>
      <c r="AH148" s="30">
        <v>8</v>
      </c>
      <c r="AI148" s="29">
        <v>45.472625630099756</v>
      </c>
    </row>
    <row r="149" spans="1:35" ht="15">
      <c r="A149" s="82" t="s">
        <v>164</v>
      </c>
      <c r="B149" s="26">
        <v>7</v>
      </c>
      <c r="C149" s="26">
        <v>57</v>
      </c>
      <c r="D149" s="26">
        <v>52.67472576454902</v>
      </c>
      <c r="E149" s="27">
        <v>0</v>
      </c>
      <c r="F149" s="24">
        <v>12</v>
      </c>
      <c r="G149" s="24">
        <v>62</v>
      </c>
      <c r="H149" s="25">
        <v>504.1366705578591</v>
      </c>
      <c r="I149" s="24">
        <v>10</v>
      </c>
      <c r="J149" s="24">
        <v>297</v>
      </c>
      <c r="K149" s="28">
        <v>4.80837190573424</v>
      </c>
      <c r="L149" s="24">
        <v>0</v>
      </c>
      <c r="M149" s="24">
        <v>0</v>
      </c>
      <c r="N149" s="24">
        <v>0</v>
      </c>
      <c r="O149" s="24">
        <v>3</v>
      </c>
      <c r="P149" s="25">
        <v>3</v>
      </c>
      <c r="Q149" s="24">
        <v>3</v>
      </c>
      <c r="R149" s="24">
        <v>7</v>
      </c>
      <c r="S149" s="24">
        <v>7</v>
      </c>
      <c r="T149" s="29">
        <v>5.666666666666667</v>
      </c>
      <c r="U149" s="24">
        <v>33</v>
      </c>
      <c r="V149" s="24">
        <v>80</v>
      </c>
      <c r="W149" s="25">
        <v>36.313229896847766</v>
      </c>
      <c r="X149" s="24">
        <v>7</v>
      </c>
      <c r="Y149" s="24">
        <v>24</v>
      </c>
      <c r="Z149" s="24">
        <v>1023</v>
      </c>
      <c r="AA149" s="24">
        <v>4</v>
      </c>
      <c r="AB149" s="24">
        <v>21</v>
      </c>
      <c r="AC149" s="25">
        <v>1237</v>
      </c>
      <c r="AD149" s="24">
        <v>37</v>
      </c>
      <c r="AE149" s="24">
        <v>455</v>
      </c>
      <c r="AF149" s="25">
        <v>78.9</v>
      </c>
      <c r="AG149" s="30">
        <v>1</v>
      </c>
      <c r="AH149" s="30">
        <v>38</v>
      </c>
      <c r="AI149" s="29">
        <v>23.632385120350108</v>
      </c>
    </row>
    <row r="150" spans="1:35" ht="15">
      <c r="A150" s="82" t="s">
        <v>165</v>
      </c>
      <c r="B150" s="26">
        <v>6</v>
      </c>
      <c r="C150" s="26">
        <v>22</v>
      </c>
      <c r="D150" s="26">
        <v>5.881239385990435</v>
      </c>
      <c r="E150" s="27">
        <v>0.0022030984649760873</v>
      </c>
      <c r="F150" s="24">
        <v>17</v>
      </c>
      <c r="G150" s="24">
        <v>174</v>
      </c>
      <c r="H150" s="25">
        <v>24.45439296123457</v>
      </c>
      <c r="I150" s="24">
        <v>6</v>
      </c>
      <c r="J150" s="24">
        <v>24</v>
      </c>
      <c r="K150" s="28">
        <v>8.65211714563292</v>
      </c>
      <c r="L150" s="24">
        <v>6</v>
      </c>
      <c r="M150" s="24">
        <v>54.7</v>
      </c>
      <c r="N150" s="24">
        <v>0</v>
      </c>
      <c r="O150" s="24">
        <v>9</v>
      </c>
      <c r="P150" s="25">
        <v>15</v>
      </c>
      <c r="Q150" s="24">
        <v>8</v>
      </c>
      <c r="R150" s="24">
        <v>8</v>
      </c>
      <c r="S150" s="24">
        <v>8</v>
      </c>
      <c r="T150" s="29">
        <v>8</v>
      </c>
      <c r="U150" s="24">
        <v>9</v>
      </c>
      <c r="V150" s="24">
        <v>200</v>
      </c>
      <c r="W150" s="25">
        <v>30.233259345914348</v>
      </c>
      <c r="X150" s="24">
        <v>8</v>
      </c>
      <c r="Y150" s="24">
        <v>30</v>
      </c>
      <c r="Z150" s="24">
        <v>1531</v>
      </c>
      <c r="AA150" s="24">
        <v>9</v>
      </c>
      <c r="AB150" s="24">
        <v>35</v>
      </c>
      <c r="AC150" s="25">
        <v>1807</v>
      </c>
      <c r="AD150" s="24">
        <v>30</v>
      </c>
      <c r="AE150" s="24">
        <v>600</v>
      </c>
      <c r="AF150" s="25">
        <v>33.2</v>
      </c>
      <c r="AG150" s="30">
        <v>2</v>
      </c>
      <c r="AH150" s="30">
        <v>18</v>
      </c>
      <c r="AI150" s="29">
        <v>32.2233281918201</v>
      </c>
    </row>
    <row r="151" spans="1:35" ht="15">
      <c r="A151" s="82" t="s">
        <v>166</v>
      </c>
      <c r="B151" s="26">
        <v>10</v>
      </c>
      <c r="C151" s="26">
        <v>47</v>
      </c>
      <c r="D151" s="26">
        <v>15.015645838151029</v>
      </c>
      <c r="E151" s="27">
        <v>12.833635892039997</v>
      </c>
      <c r="F151" s="24">
        <v>11</v>
      </c>
      <c r="G151" s="24">
        <v>233</v>
      </c>
      <c r="H151" s="25">
        <v>45.05067174811391</v>
      </c>
      <c r="I151" s="24">
        <v>4</v>
      </c>
      <c r="J151" s="24">
        <v>18</v>
      </c>
      <c r="K151" s="28">
        <v>7.216991101648425</v>
      </c>
      <c r="L151" s="24">
        <v>5</v>
      </c>
      <c r="M151" s="24">
        <v>7.6</v>
      </c>
      <c r="N151" s="24">
        <v>45.3</v>
      </c>
      <c r="O151" s="24">
        <v>6</v>
      </c>
      <c r="P151" s="25">
        <v>11</v>
      </c>
      <c r="Q151" s="24">
        <v>5</v>
      </c>
      <c r="R151" s="24">
        <v>6</v>
      </c>
      <c r="S151" s="24">
        <v>4</v>
      </c>
      <c r="T151" s="29">
        <v>5</v>
      </c>
      <c r="U151" s="24">
        <v>8</v>
      </c>
      <c r="V151" s="24">
        <v>213</v>
      </c>
      <c r="W151" s="25">
        <v>56.86957069484676</v>
      </c>
      <c r="X151" s="24">
        <v>6</v>
      </c>
      <c r="Y151" s="24">
        <v>9</v>
      </c>
      <c r="Z151" s="24">
        <v>1221</v>
      </c>
      <c r="AA151" s="24">
        <v>8</v>
      </c>
      <c r="AB151" s="24">
        <v>10</v>
      </c>
      <c r="AC151" s="25">
        <v>1221</v>
      </c>
      <c r="AD151" s="24">
        <v>39</v>
      </c>
      <c r="AE151" s="24">
        <v>515</v>
      </c>
      <c r="AF151" s="25">
        <v>17.2</v>
      </c>
      <c r="AG151" s="30">
        <v>1</v>
      </c>
      <c r="AH151" s="30">
        <v>14.499999999999998</v>
      </c>
      <c r="AI151" s="29">
        <v>73.1530224920554</v>
      </c>
    </row>
    <row r="152" spans="1:35" ht="15">
      <c r="A152" s="82" t="s">
        <v>73</v>
      </c>
      <c r="B152" s="26">
        <v>4</v>
      </c>
      <c r="C152" s="26">
        <v>38</v>
      </c>
      <c r="D152" s="26">
        <v>5.850239934195993</v>
      </c>
      <c r="E152" s="27">
        <v>0</v>
      </c>
      <c r="F152" s="24">
        <v>22</v>
      </c>
      <c r="G152" s="24">
        <v>214</v>
      </c>
      <c r="H152" s="25">
        <v>1458.7939671488218</v>
      </c>
      <c r="I152" s="24">
        <v>8</v>
      </c>
      <c r="J152" s="24">
        <v>83</v>
      </c>
      <c r="K152" s="28">
        <v>5.111159255954595</v>
      </c>
      <c r="L152" s="24">
        <v>5</v>
      </c>
      <c r="M152" s="24">
        <v>14.3</v>
      </c>
      <c r="N152" s="24">
        <v>0</v>
      </c>
      <c r="O152" s="24">
        <v>4</v>
      </c>
      <c r="P152" s="25">
        <v>9</v>
      </c>
      <c r="Q152" s="24">
        <v>4</v>
      </c>
      <c r="R152" s="24">
        <v>5</v>
      </c>
      <c r="S152" s="24">
        <v>7</v>
      </c>
      <c r="T152" s="29">
        <v>5.333333333333333</v>
      </c>
      <c r="U152" s="24">
        <v>62</v>
      </c>
      <c r="V152" s="24">
        <v>256</v>
      </c>
      <c r="W152" s="25">
        <v>63.72571782860914</v>
      </c>
      <c r="X152" s="24">
        <v>8</v>
      </c>
      <c r="Y152" s="24">
        <v>21</v>
      </c>
      <c r="Z152" s="24">
        <v>715</v>
      </c>
      <c r="AA152" s="24">
        <v>6</v>
      </c>
      <c r="AB152" s="24">
        <v>19</v>
      </c>
      <c r="AC152" s="25">
        <v>745</v>
      </c>
      <c r="AD152" s="24">
        <v>40</v>
      </c>
      <c r="AE152" s="24">
        <v>1318</v>
      </c>
      <c r="AF152" s="25">
        <v>22.8</v>
      </c>
      <c r="AG152" s="30">
        <v>1.67</v>
      </c>
      <c r="AH152" s="30">
        <v>5</v>
      </c>
      <c r="AI152" s="29">
        <v>43.44976831371598</v>
      </c>
    </row>
    <row r="153" spans="1:35" ht="15">
      <c r="A153" s="82" t="s">
        <v>167</v>
      </c>
      <c r="B153" s="26">
        <v>7</v>
      </c>
      <c r="C153" s="26">
        <v>19</v>
      </c>
      <c r="D153" s="26">
        <v>11.315577472753837</v>
      </c>
      <c r="E153" s="27">
        <v>0</v>
      </c>
      <c r="F153" s="24">
        <v>14</v>
      </c>
      <c r="G153" s="24">
        <v>67</v>
      </c>
      <c r="H153" s="25">
        <v>4.838352633840627</v>
      </c>
      <c r="I153" s="24">
        <v>6</v>
      </c>
      <c r="J153" s="24">
        <v>81</v>
      </c>
      <c r="K153" s="28">
        <v>13.270947844275026</v>
      </c>
      <c r="L153" s="24">
        <v>0</v>
      </c>
      <c r="M153" s="24">
        <v>0</v>
      </c>
      <c r="N153" s="24">
        <v>0</v>
      </c>
      <c r="O153" s="24">
        <v>7</v>
      </c>
      <c r="P153" s="25">
        <v>7</v>
      </c>
      <c r="Q153" s="24">
        <v>4</v>
      </c>
      <c r="R153" s="24">
        <v>8</v>
      </c>
      <c r="S153" s="24">
        <v>7</v>
      </c>
      <c r="T153" s="29">
        <v>6.333333333333333</v>
      </c>
      <c r="U153" s="24">
        <v>24</v>
      </c>
      <c r="V153" s="24">
        <v>154.5</v>
      </c>
      <c r="W153" s="25">
        <v>52.742970064006954</v>
      </c>
      <c r="X153" s="24">
        <v>4</v>
      </c>
      <c r="Y153" s="24">
        <v>12</v>
      </c>
      <c r="Z153" s="24">
        <v>850</v>
      </c>
      <c r="AA153" s="24">
        <v>5</v>
      </c>
      <c r="AB153" s="24">
        <v>13</v>
      </c>
      <c r="AC153" s="25">
        <v>2138</v>
      </c>
      <c r="AD153" s="24">
        <v>47</v>
      </c>
      <c r="AE153" s="24">
        <v>578</v>
      </c>
      <c r="AF153" s="25">
        <v>20.5</v>
      </c>
      <c r="AG153" s="30" t="s">
        <v>0</v>
      </c>
      <c r="AH153" s="30" t="s">
        <v>0</v>
      </c>
      <c r="AI153" s="29">
        <v>0</v>
      </c>
    </row>
    <row r="154" spans="1:35" ht="15">
      <c r="A154" s="82" t="s">
        <v>168</v>
      </c>
      <c r="B154" s="26">
        <v>5</v>
      </c>
      <c r="C154" s="26">
        <v>14</v>
      </c>
      <c r="D154" s="26">
        <v>21.82064203630108</v>
      </c>
      <c r="E154" s="27">
        <v>0</v>
      </c>
      <c r="F154" s="24">
        <v>9</v>
      </c>
      <c r="G154" s="24">
        <v>139</v>
      </c>
      <c r="H154" s="25">
        <v>29.54179229529992</v>
      </c>
      <c r="I154" s="24">
        <v>6</v>
      </c>
      <c r="J154" s="24">
        <v>16</v>
      </c>
      <c r="K154" s="28">
        <v>7.449851258937074</v>
      </c>
      <c r="L154" s="24">
        <v>0</v>
      </c>
      <c r="M154" s="24">
        <v>0</v>
      </c>
      <c r="N154" s="24">
        <v>0</v>
      </c>
      <c r="O154" s="24">
        <v>8</v>
      </c>
      <c r="P154" s="25">
        <v>8</v>
      </c>
      <c r="Q154" s="24">
        <v>4</v>
      </c>
      <c r="R154" s="24">
        <v>8</v>
      </c>
      <c r="S154" s="24">
        <v>7</v>
      </c>
      <c r="T154" s="29">
        <v>6.333333333333333</v>
      </c>
      <c r="U154" s="24">
        <v>32</v>
      </c>
      <c r="V154" s="24">
        <v>92</v>
      </c>
      <c r="W154" s="25">
        <v>34.440772369457115</v>
      </c>
      <c r="X154" s="24">
        <v>5</v>
      </c>
      <c r="Y154" s="24">
        <v>14</v>
      </c>
      <c r="Z154" s="24">
        <v>1600</v>
      </c>
      <c r="AA154" s="24">
        <v>8</v>
      </c>
      <c r="AB154" s="24">
        <v>18</v>
      </c>
      <c r="AC154" s="25">
        <v>2645</v>
      </c>
      <c r="AD154" s="24">
        <v>47</v>
      </c>
      <c r="AE154" s="24">
        <v>635</v>
      </c>
      <c r="AF154" s="25">
        <v>37.3</v>
      </c>
      <c r="AG154" s="30">
        <v>2</v>
      </c>
      <c r="AH154" s="30">
        <v>9</v>
      </c>
      <c r="AI154" s="29">
        <v>42.86512014828529</v>
      </c>
    </row>
    <row r="155" spans="1:35" ht="15">
      <c r="A155" s="82" t="s">
        <v>169</v>
      </c>
      <c r="B155" s="26">
        <v>7</v>
      </c>
      <c r="C155" s="26">
        <v>11</v>
      </c>
      <c r="D155" s="26">
        <v>20.972994228512462</v>
      </c>
      <c r="E155" s="27">
        <v>0</v>
      </c>
      <c r="F155" s="24">
        <v>11</v>
      </c>
      <c r="G155" s="24">
        <v>74</v>
      </c>
      <c r="H155" s="25">
        <v>6.927056020596089</v>
      </c>
      <c r="I155" s="24">
        <v>7</v>
      </c>
      <c r="J155" s="24">
        <v>38</v>
      </c>
      <c r="K155" s="28">
        <v>11.868761711220806</v>
      </c>
      <c r="L155" s="24">
        <v>0</v>
      </c>
      <c r="M155" s="24">
        <v>0</v>
      </c>
      <c r="N155" s="24">
        <v>0</v>
      </c>
      <c r="O155" s="24">
        <v>7</v>
      </c>
      <c r="P155" s="25">
        <v>7</v>
      </c>
      <c r="Q155" s="24">
        <v>4</v>
      </c>
      <c r="R155" s="24">
        <v>8</v>
      </c>
      <c r="S155" s="24">
        <v>7</v>
      </c>
      <c r="T155" s="29">
        <v>6.333333333333333</v>
      </c>
      <c r="U155" s="24">
        <v>32</v>
      </c>
      <c r="V155" s="24">
        <v>116.75</v>
      </c>
      <c r="W155" s="25">
        <v>40.984089033380386</v>
      </c>
      <c r="X155" s="24">
        <v>5</v>
      </c>
      <c r="Y155" s="24">
        <v>12</v>
      </c>
      <c r="Z155" s="24">
        <v>1075</v>
      </c>
      <c r="AA155" s="24">
        <v>4</v>
      </c>
      <c r="AB155" s="24">
        <v>12</v>
      </c>
      <c r="AC155" s="25">
        <v>1605</v>
      </c>
      <c r="AD155" s="24">
        <v>45</v>
      </c>
      <c r="AE155" s="24">
        <v>394</v>
      </c>
      <c r="AF155" s="25">
        <v>30.3</v>
      </c>
      <c r="AG155" s="30" t="s">
        <v>0</v>
      </c>
      <c r="AH155" s="30" t="s">
        <v>0</v>
      </c>
      <c r="AI155" s="29">
        <v>0</v>
      </c>
    </row>
    <row r="156" spans="1:35" ht="15">
      <c r="A156" s="82" t="s">
        <v>170</v>
      </c>
      <c r="B156" s="26">
        <v>10</v>
      </c>
      <c r="C156" s="26">
        <v>36</v>
      </c>
      <c r="D156" s="26">
        <v>36.01524414454247</v>
      </c>
      <c r="E156" s="27">
        <v>0</v>
      </c>
      <c r="F156" s="24">
        <v>19</v>
      </c>
      <c r="G156" s="24">
        <v>271</v>
      </c>
      <c r="H156" s="25">
        <v>206.44930294487136</v>
      </c>
      <c r="I156" s="24">
        <v>6</v>
      </c>
      <c r="J156" s="24">
        <v>9</v>
      </c>
      <c r="K156" s="28">
        <v>3.030403157259524</v>
      </c>
      <c r="L156" s="24">
        <v>0</v>
      </c>
      <c r="M156" s="24">
        <v>0</v>
      </c>
      <c r="N156" s="24">
        <v>0</v>
      </c>
      <c r="O156" s="24">
        <v>5</v>
      </c>
      <c r="P156" s="25">
        <v>5</v>
      </c>
      <c r="Q156" s="24">
        <v>0</v>
      </c>
      <c r="R156" s="24">
        <v>6</v>
      </c>
      <c r="S156" s="24">
        <v>4</v>
      </c>
      <c r="T156" s="29">
        <v>3.3333333333333335</v>
      </c>
      <c r="U156" s="24">
        <v>42</v>
      </c>
      <c r="V156" s="24">
        <v>180</v>
      </c>
      <c r="W156" s="25">
        <v>36.09727766115057</v>
      </c>
      <c r="X156" s="24">
        <v>6</v>
      </c>
      <c r="Y156" s="24">
        <v>32</v>
      </c>
      <c r="Z156" s="24">
        <v>2050</v>
      </c>
      <c r="AA156" s="24">
        <v>6</v>
      </c>
      <c r="AB156" s="24">
        <v>46</v>
      </c>
      <c r="AC156" s="25">
        <v>2900</v>
      </c>
      <c r="AD156" s="24">
        <v>53</v>
      </c>
      <c r="AE156" s="24">
        <v>810</v>
      </c>
      <c r="AF156" s="25">
        <v>19.8</v>
      </c>
      <c r="AG156" s="30" t="s">
        <v>0</v>
      </c>
      <c r="AH156" s="30" t="s">
        <v>0</v>
      </c>
      <c r="AI156" s="29">
        <v>0</v>
      </c>
    </row>
    <row r="157" spans="1:35" ht="15">
      <c r="A157" s="82" t="s">
        <v>74</v>
      </c>
      <c r="B157" s="26">
        <v>13</v>
      </c>
      <c r="C157" s="26">
        <v>694</v>
      </c>
      <c r="D157" s="26">
        <v>117.1340801638801</v>
      </c>
      <c r="E157" s="27">
        <v>0.5769284059910754</v>
      </c>
      <c r="F157" s="24">
        <v>14</v>
      </c>
      <c r="G157" s="24">
        <v>431</v>
      </c>
      <c r="H157" s="25">
        <v>95.68932427551898</v>
      </c>
      <c r="I157" s="24">
        <v>6</v>
      </c>
      <c r="J157" s="24">
        <v>197</v>
      </c>
      <c r="K157" s="28">
        <v>13.786539260898664</v>
      </c>
      <c r="L157" s="24">
        <v>0</v>
      </c>
      <c r="M157" s="24">
        <v>0</v>
      </c>
      <c r="N157" s="24">
        <v>0</v>
      </c>
      <c r="O157" s="24">
        <v>5</v>
      </c>
      <c r="P157" s="25">
        <v>5</v>
      </c>
      <c r="Q157" s="24">
        <v>1</v>
      </c>
      <c r="R157" s="24">
        <v>0</v>
      </c>
      <c r="S157" s="24">
        <v>5</v>
      </c>
      <c r="T157" s="29">
        <v>2</v>
      </c>
      <c r="U157" s="24">
        <v>17</v>
      </c>
      <c r="V157" s="24">
        <v>198.5</v>
      </c>
      <c r="W157" s="25">
        <v>27.872111489198193</v>
      </c>
      <c r="X157" s="24">
        <v>8</v>
      </c>
      <c r="Y157" s="24">
        <v>25</v>
      </c>
      <c r="Z157" s="24">
        <v>975</v>
      </c>
      <c r="AA157" s="24">
        <v>7</v>
      </c>
      <c r="AB157" s="24">
        <v>25</v>
      </c>
      <c r="AC157" s="25">
        <v>885</v>
      </c>
      <c r="AD157" s="24">
        <v>44</v>
      </c>
      <c r="AE157" s="24">
        <v>1715</v>
      </c>
      <c r="AF157" s="25">
        <v>37.1</v>
      </c>
      <c r="AG157" s="30">
        <v>5</v>
      </c>
      <c r="AH157" s="30">
        <v>30</v>
      </c>
      <c r="AI157" s="29">
        <v>8.141399039991729</v>
      </c>
    </row>
    <row r="158" spans="1:35" ht="15">
      <c r="A158" s="82" t="s">
        <v>171</v>
      </c>
      <c r="B158" s="26">
        <v>12</v>
      </c>
      <c r="C158" s="26">
        <v>60</v>
      </c>
      <c r="D158" s="26">
        <v>33.924544476836346</v>
      </c>
      <c r="E158" s="27">
        <v>0.5317326720507264</v>
      </c>
      <c r="F158" s="24">
        <v>14</v>
      </c>
      <c r="G158" s="24">
        <v>116</v>
      </c>
      <c r="H158" s="25">
        <v>147.0772570892309</v>
      </c>
      <c r="I158" s="24">
        <v>9</v>
      </c>
      <c r="J158" s="24">
        <v>44</v>
      </c>
      <c r="K158" s="28">
        <v>7.051526682707225</v>
      </c>
      <c r="L158" s="24">
        <v>5</v>
      </c>
      <c r="M158" s="24">
        <v>42.3</v>
      </c>
      <c r="N158" s="24">
        <v>0</v>
      </c>
      <c r="O158" s="24">
        <v>6</v>
      </c>
      <c r="P158" s="25">
        <v>11</v>
      </c>
      <c r="Q158" s="24">
        <v>0</v>
      </c>
      <c r="R158" s="24">
        <v>1</v>
      </c>
      <c r="S158" s="24">
        <v>5</v>
      </c>
      <c r="T158" s="29">
        <v>2</v>
      </c>
      <c r="U158" s="24">
        <v>33</v>
      </c>
      <c r="V158" s="24">
        <v>104</v>
      </c>
      <c r="W158" s="25">
        <v>36.61325071388251</v>
      </c>
      <c r="X158" s="24">
        <v>9</v>
      </c>
      <c r="Y158" s="24">
        <v>21</v>
      </c>
      <c r="Z158" s="24">
        <v>2184</v>
      </c>
      <c r="AA158" s="24">
        <v>10</v>
      </c>
      <c r="AB158" s="24">
        <v>32</v>
      </c>
      <c r="AC158" s="25">
        <v>2249</v>
      </c>
      <c r="AD158" s="24">
        <v>40</v>
      </c>
      <c r="AE158" s="24">
        <v>972</v>
      </c>
      <c r="AF158" s="25">
        <v>56.1</v>
      </c>
      <c r="AG158" s="30">
        <v>2</v>
      </c>
      <c r="AH158" s="30">
        <v>14.499999999999998</v>
      </c>
      <c r="AI158" s="29">
        <v>34.90860554113844</v>
      </c>
    </row>
    <row r="159" spans="1:35" ht="15">
      <c r="A159" s="82" t="s">
        <v>172</v>
      </c>
      <c r="B159" s="26">
        <v>3</v>
      </c>
      <c r="C159" s="26">
        <v>15</v>
      </c>
      <c r="D159" s="26">
        <v>0.5707979792455093</v>
      </c>
      <c r="E159" s="27">
        <v>28.53989896227547</v>
      </c>
      <c r="F159" s="24">
        <v>8</v>
      </c>
      <c r="G159" s="24">
        <v>116</v>
      </c>
      <c r="H159" s="25">
        <v>103.31443424343719</v>
      </c>
      <c r="I159" s="24">
        <v>2</v>
      </c>
      <c r="J159" s="24">
        <v>15</v>
      </c>
      <c r="K159" s="28">
        <v>3.004709083328775</v>
      </c>
      <c r="L159" s="24">
        <v>4</v>
      </c>
      <c r="M159" s="24">
        <v>100</v>
      </c>
      <c r="N159" s="24">
        <v>0</v>
      </c>
      <c r="O159" s="24">
        <v>5</v>
      </c>
      <c r="P159" s="25">
        <v>9</v>
      </c>
      <c r="Q159" s="24">
        <v>6</v>
      </c>
      <c r="R159" s="24">
        <v>4</v>
      </c>
      <c r="S159" s="24">
        <v>7</v>
      </c>
      <c r="T159" s="29">
        <v>5.666666666666667</v>
      </c>
      <c r="U159" s="24">
        <v>2</v>
      </c>
      <c r="V159" s="24">
        <v>122</v>
      </c>
      <c r="W159" s="25">
        <v>54.62940500701564</v>
      </c>
      <c r="X159" s="24">
        <v>3</v>
      </c>
      <c r="Y159" s="24">
        <v>8</v>
      </c>
      <c r="Z159" s="24">
        <v>697</v>
      </c>
      <c r="AA159" s="24">
        <v>3</v>
      </c>
      <c r="AB159" s="24">
        <v>6</v>
      </c>
      <c r="AC159" s="25">
        <v>735</v>
      </c>
      <c r="AD159" s="24">
        <v>30</v>
      </c>
      <c r="AE159" s="24">
        <v>508</v>
      </c>
      <c r="AF159" s="25">
        <v>31.2</v>
      </c>
      <c r="AG159" s="30">
        <v>2</v>
      </c>
      <c r="AH159" s="30">
        <v>9</v>
      </c>
      <c r="AI159" s="29">
        <v>75.14895915351619</v>
      </c>
    </row>
    <row r="160" spans="1:35" ht="15">
      <c r="A160" s="82" t="s">
        <v>173</v>
      </c>
      <c r="B160" s="26">
        <v>6</v>
      </c>
      <c r="C160" s="26">
        <v>20</v>
      </c>
      <c r="D160" s="26">
        <v>2.029425730643963</v>
      </c>
      <c r="E160" s="27">
        <v>26.411854948100878</v>
      </c>
      <c r="F160" s="24">
        <v>14</v>
      </c>
      <c r="G160" s="24">
        <v>154</v>
      </c>
      <c r="H160" s="25">
        <v>49.91840585191065</v>
      </c>
      <c r="I160" s="24">
        <v>4</v>
      </c>
      <c r="J160" s="24">
        <v>16</v>
      </c>
      <c r="K160" s="28">
        <v>0.3539617782422152</v>
      </c>
      <c r="L160" s="24">
        <v>5</v>
      </c>
      <c r="M160" s="24">
        <v>22.5</v>
      </c>
      <c r="N160" s="24">
        <v>0</v>
      </c>
      <c r="O160" s="24">
        <v>8</v>
      </c>
      <c r="P160" s="25">
        <v>13</v>
      </c>
      <c r="Q160" s="24">
        <v>0</v>
      </c>
      <c r="R160" s="24">
        <v>5</v>
      </c>
      <c r="S160" s="24">
        <v>4</v>
      </c>
      <c r="T160" s="29">
        <v>3</v>
      </c>
      <c r="U160" s="24">
        <v>19</v>
      </c>
      <c r="V160" s="24">
        <v>63</v>
      </c>
      <c r="W160" s="25">
        <v>29.66979884757454</v>
      </c>
      <c r="X160" s="24">
        <v>4</v>
      </c>
      <c r="Y160" s="24">
        <v>8</v>
      </c>
      <c r="Z160" s="24">
        <v>1537</v>
      </c>
      <c r="AA160" s="24">
        <v>5</v>
      </c>
      <c r="AB160" s="24">
        <v>9</v>
      </c>
      <c r="AC160" s="25">
        <v>1540</v>
      </c>
      <c r="AD160" s="24">
        <v>31</v>
      </c>
      <c r="AE160" s="24">
        <v>417</v>
      </c>
      <c r="AF160" s="25">
        <v>24</v>
      </c>
      <c r="AG160" s="30">
        <v>3</v>
      </c>
      <c r="AH160" s="30">
        <v>3.5000000000000004</v>
      </c>
      <c r="AI160" s="29">
        <v>46.792803845645906</v>
      </c>
    </row>
    <row r="161" spans="1:35" ht="15">
      <c r="A161" s="82" t="s">
        <v>174</v>
      </c>
      <c r="B161" s="26">
        <v>7</v>
      </c>
      <c r="C161" s="26">
        <v>15</v>
      </c>
      <c r="D161" s="26">
        <v>27.797562965642467</v>
      </c>
      <c r="E161" s="27">
        <v>1012.5479396294575</v>
      </c>
      <c r="F161" s="24">
        <v>26</v>
      </c>
      <c r="G161" s="24">
        <v>128</v>
      </c>
      <c r="H161" s="25">
        <v>540.3237069179348</v>
      </c>
      <c r="I161" s="24">
        <v>4</v>
      </c>
      <c r="J161" s="24">
        <v>19</v>
      </c>
      <c r="K161" s="28">
        <v>27.95855464474439</v>
      </c>
      <c r="L161" s="24">
        <v>0</v>
      </c>
      <c r="M161" s="24">
        <v>0</v>
      </c>
      <c r="N161" s="24">
        <v>0</v>
      </c>
      <c r="O161" s="24">
        <v>1</v>
      </c>
      <c r="P161" s="25">
        <v>1</v>
      </c>
      <c r="Q161" s="24">
        <v>6</v>
      </c>
      <c r="R161" s="24">
        <v>5</v>
      </c>
      <c r="S161" s="24">
        <v>2</v>
      </c>
      <c r="T161" s="29">
        <v>4.333333333333333</v>
      </c>
      <c r="U161" s="24">
        <v>20</v>
      </c>
      <c r="V161" s="24">
        <v>336</v>
      </c>
      <c r="W161" s="25">
        <v>42.94157597852434</v>
      </c>
      <c r="X161" s="24">
        <v>8</v>
      </c>
      <c r="Y161" s="24">
        <v>15</v>
      </c>
      <c r="Z161" s="24">
        <v>1190</v>
      </c>
      <c r="AA161" s="24">
        <v>9</v>
      </c>
      <c r="AB161" s="24">
        <v>21</v>
      </c>
      <c r="AC161" s="25">
        <v>1625</v>
      </c>
      <c r="AD161" s="24">
        <v>55</v>
      </c>
      <c r="AE161" s="24">
        <v>872</v>
      </c>
      <c r="AF161" s="25">
        <v>29.3</v>
      </c>
      <c r="AG161" s="30">
        <v>4.1</v>
      </c>
      <c r="AH161" s="30">
        <v>9</v>
      </c>
      <c r="AI161" s="29">
        <v>29.54048529747879</v>
      </c>
    </row>
    <row r="162" spans="1:35" ht="15">
      <c r="A162" s="82" t="s">
        <v>75</v>
      </c>
      <c r="B162" s="26">
        <v>6</v>
      </c>
      <c r="C162" s="26">
        <v>23</v>
      </c>
      <c r="D162" s="26">
        <v>3.9013311147441616</v>
      </c>
      <c r="E162" s="27">
        <v>0</v>
      </c>
      <c r="F162" s="24">
        <v>28</v>
      </c>
      <c r="G162" s="24">
        <v>142</v>
      </c>
      <c r="H162" s="25">
        <v>96.17307011036354</v>
      </c>
      <c r="I162" s="24">
        <v>3</v>
      </c>
      <c r="J162" s="24">
        <v>5</v>
      </c>
      <c r="K162" s="28">
        <v>6.200422322634958</v>
      </c>
      <c r="L162" s="24">
        <v>5</v>
      </c>
      <c r="M162" s="24">
        <v>63.2</v>
      </c>
      <c r="N162" s="24">
        <v>0</v>
      </c>
      <c r="O162" s="24">
        <v>4</v>
      </c>
      <c r="P162" s="25">
        <v>9</v>
      </c>
      <c r="Q162" s="24">
        <v>7</v>
      </c>
      <c r="R162" s="24">
        <v>4</v>
      </c>
      <c r="S162" s="24">
        <v>5</v>
      </c>
      <c r="T162" s="29">
        <v>5.333333333333333</v>
      </c>
      <c r="U162" s="24">
        <v>17</v>
      </c>
      <c r="V162" s="24">
        <v>280.5</v>
      </c>
      <c r="W162" s="25">
        <v>42.10672532701156</v>
      </c>
      <c r="X162" s="24">
        <v>5</v>
      </c>
      <c r="Y162" s="24">
        <v>12</v>
      </c>
      <c r="Z162" s="24">
        <v>720</v>
      </c>
      <c r="AA162" s="24">
        <v>6</v>
      </c>
      <c r="AB162" s="24">
        <v>12</v>
      </c>
      <c r="AC162" s="25">
        <v>732</v>
      </c>
      <c r="AD162" s="24">
        <v>47</v>
      </c>
      <c r="AE162" s="24">
        <v>510</v>
      </c>
      <c r="AF162" s="25">
        <v>17.7</v>
      </c>
      <c r="AG162" s="30">
        <v>1.92</v>
      </c>
      <c r="AH162" s="30">
        <v>4</v>
      </c>
      <c r="AI162" s="29">
        <v>80.87760289794879</v>
      </c>
    </row>
    <row r="163" spans="1:35" ht="15">
      <c r="A163" s="82" t="s">
        <v>76</v>
      </c>
      <c r="B163" s="26">
        <v>12</v>
      </c>
      <c r="C163" s="26">
        <v>38</v>
      </c>
      <c r="D163" s="26">
        <v>24.263861156106568</v>
      </c>
      <c r="E163" s="27">
        <v>9.919812410509637</v>
      </c>
      <c r="F163" s="24">
        <v>31</v>
      </c>
      <c r="G163" s="24">
        <v>229</v>
      </c>
      <c r="H163" s="25">
        <v>1165.2168770631395</v>
      </c>
      <c r="I163" s="24">
        <v>6</v>
      </c>
      <c r="J163" s="24">
        <v>37</v>
      </c>
      <c r="K163" s="28">
        <v>4.632155603211579</v>
      </c>
      <c r="L163" s="24">
        <v>0</v>
      </c>
      <c r="M163" s="24">
        <v>0</v>
      </c>
      <c r="N163" s="24">
        <v>0</v>
      </c>
      <c r="O163" s="24">
        <v>3</v>
      </c>
      <c r="P163" s="25">
        <v>3</v>
      </c>
      <c r="Q163" s="24">
        <v>6</v>
      </c>
      <c r="R163" s="24">
        <v>3</v>
      </c>
      <c r="S163" s="24">
        <v>5</v>
      </c>
      <c r="T163" s="29">
        <v>4.666666666666667</v>
      </c>
      <c r="U163" s="24">
        <v>54</v>
      </c>
      <c r="V163" s="24">
        <v>224</v>
      </c>
      <c r="W163" s="25">
        <v>85.89695304829186</v>
      </c>
      <c r="X163" s="24">
        <v>10</v>
      </c>
      <c r="Y163" s="24">
        <v>82</v>
      </c>
      <c r="Z163" s="24">
        <v>3350</v>
      </c>
      <c r="AA163" s="24">
        <v>10</v>
      </c>
      <c r="AB163" s="24">
        <v>83</v>
      </c>
      <c r="AC163" s="25">
        <v>4550</v>
      </c>
      <c r="AD163" s="24">
        <v>34</v>
      </c>
      <c r="AE163" s="24">
        <v>430</v>
      </c>
      <c r="AF163" s="25">
        <v>25.5</v>
      </c>
      <c r="AG163" s="30">
        <v>1.7</v>
      </c>
      <c r="AH163" s="30">
        <v>9</v>
      </c>
      <c r="AI163" s="29">
        <v>37.522908425730144</v>
      </c>
    </row>
    <row r="164" spans="1:35" ht="15">
      <c r="A164" s="82" t="s">
        <v>77</v>
      </c>
      <c r="B164" s="26">
        <v>12</v>
      </c>
      <c r="C164" s="26">
        <v>29</v>
      </c>
      <c r="D164" s="26">
        <v>36.842273827700225</v>
      </c>
      <c r="E164" s="27">
        <v>0</v>
      </c>
      <c r="F164" s="24">
        <v>22</v>
      </c>
      <c r="G164" s="24">
        <v>328</v>
      </c>
      <c r="H164" s="25">
        <v>3281.3208479423606</v>
      </c>
      <c r="I164" s="24">
        <v>9</v>
      </c>
      <c r="J164" s="24">
        <v>73</v>
      </c>
      <c r="K164" s="28">
        <v>4.417339726298806</v>
      </c>
      <c r="L164" s="24">
        <v>0</v>
      </c>
      <c r="M164" s="24">
        <v>0</v>
      </c>
      <c r="N164" s="24">
        <v>0</v>
      </c>
      <c r="O164" s="24">
        <v>8</v>
      </c>
      <c r="P164" s="25">
        <v>8</v>
      </c>
      <c r="Q164" s="24">
        <v>3</v>
      </c>
      <c r="R164" s="24">
        <v>4</v>
      </c>
      <c r="S164" s="24">
        <v>8</v>
      </c>
      <c r="T164" s="29">
        <v>5</v>
      </c>
      <c r="U164" s="24">
        <v>48</v>
      </c>
      <c r="V164" s="24">
        <v>172</v>
      </c>
      <c r="W164" s="25">
        <v>45.242161864900375</v>
      </c>
      <c r="X164" s="24">
        <v>5</v>
      </c>
      <c r="Y164" s="24">
        <v>24</v>
      </c>
      <c r="Z164" s="24">
        <v>1262</v>
      </c>
      <c r="AA164" s="24">
        <v>7</v>
      </c>
      <c r="AB164" s="24">
        <v>31</v>
      </c>
      <c r="AC164" s="25">
        <v>1475</v>
      </c>
      <c r="AD164" s="24">
        <v>38</v>
      </c>
      <c r="AE164" s="24">
        <v>462</v>
      </c>
      <c r="AF164" s="25">
        <v>14.3</v>
      </c>
      <c r="AG164" s="30">
        <v>3</v>
      </c>
      <c r="AH164" s="30">
        <v>22</v>
      </c>
      <c r="AI164" s="29">
        <v>21.32969536051454</v>
      </c>
    </row>
    <row r="165" spans="1:35" ht="15">
      <c r="A165" s="82" t="s">
        <v>175</v>
      </c>
      <c r="B165" s="26">
        <v>7</v>
      </c>
      <c r="C165" s="26">
        <v>32</v>
      </c>
      <c r="D165" s="26">
        <v>6.310410077881083</v>
      </c>
      <c r="E165" s="27">
        <v>0.0037443097772237436</v>
      </c>
      <c r="F165" s="24">
        <v>11</v>
      </c>
      <c r="G165" s="24">
        <v>156</v>
      </c>
      <c r="H165" s="25">
        <v>12.121578852132332</v>
      </c>
      <c r="I165" s="24">
        <v>2</v>
      </c>
      <c r="J165" s="24">
        <v>2</v>
      </c>
      <c r="K165" s="28">
        <v>1.138172383452126</v>
      </c>
      <c r="L165" s="24">
        <v>5</v>
      </c>
      <c r="M165" s="24">
        <v>32.9</v>
      </c>
      <c r="N165" s="24">
        <v>0</v>
      </c>
      <c r="O165" s="24">
        <v>4</v>
      </c>
      <c r="P165" s="25">
        <v>9</v>
      </c>
      <c r="Q165" s="24">
        <v>10</v>
      </c>
      <c r="R165" s="24">
        <v>7</v>
      </c>
      <c r="S165" s="24">
        <v>6</v>
      </c>
      <c r="T165" s="29">
        <v>7.666666666666667</v>
      </c>
      <c r="U165" s="24">
        <v>23</v>
      </c>
      <c r="V165" s="24">
        <v>264</v>
      </c>
      <c r="W165" s="25">
        <v>37.181303064125956</v>
      </c>
      <c r="X165" s="24">
        <v>4</v>
      </c>
      <c r="Y165" s="24">
        <v>14</v>
      </c>
      <c r="Z165" s="24">
        <v>625</v>
      </c>
      <c r="AA165" s="24">
        <v>3</v>
      </c>
      <c r="AB165" s="24">
        <v>13</v>
      </c>
      <c r="AC165" s="25">
        <v>795</v>
      </c>
      <c r="AD165" s="24">
        <v>36</v>
      </c>
      <c r="AE165" s="24">
        <v>479</v>
      </c>
      <c r="AF165" s="25">
        <v>12.3</v>
      </c>
      <c r="AG165" s="30">
        <v>2.67</v>
      </c>
      <c r="AH165" s="30">
        <v>36</v>
      </c>
      <c r="AI165" s="29">
        <v>42.437663412317</v>
      </c>
    </row>
    <row r="166" spans="1:35" ht="15">
      <c r="A166" s="82" t="s">
        <v>78</v>
      </c>
      <c r="B166" s="26">
        <v>10</v>
      </c>
      <c r="C166" s="26">
        <v>83</v>
      </c>
      <c r="D166" s="26">
        <v>21.33287823193105</v>
      </c>
      <c r="E166" s="27">
        <v>1066.6439115965527</v>
      </c>
      <c r="F166" s="24">
        <v>22</v>
      </c>
      <c r="G166" s="24">
        <v>208</v>
      </c>
      <c r="H166" s="25">
        <v>30.438157333260612</v>
      </c>
      <c r="I166" s="24" t="s">
        <v>14</v>
      </c>
      <c r="J166" s="24" t="s">
        <v>14</v>
      </c>
      <c r="K166" s="28" t="s">
        <v>14</v>
      </c>
      <c r="L166" s="24">
        <v>0</v>
      </c>
      <c r="M166" s="24">
        <v>0</v>
      </c>
      <c r="N166" s="24">
        <v>0</v>
      </c>
      <c r="O166" s="24">
        <v>1</v>
      </c>
      <c r="P166" s="25">
        <v>1</v>
      </c>
      <c r="Q166" s="24">
        <v>3</v>
      </c>
      <c r="R166" s="24">
        <v>4</v>
      </c>
      <c r="S166" s="24">
        <v>5</v>
      </c>
      <c r="T166" s="29">
        <v>4</v>
      </c>
      <c r="U166" s="24">
        <v>6</v>
      </c>
      <c r="V166" s="24">
        <v>276</v>
      </c>
      <c r="W166" s="25">
        <v>0.20202787703100905</v>
      </c>
      <c r="X166" s="24">
        <v>6</v>
      </c>
      <c r="Y166" s="24">
        <v>25</v>
      </c>
      <c r="Z166" s="24">
        <v>1010</v>
      </c>
      <c r="AA166" s="24">
        <v>7</v>
      </c>
      <c r="AB166" s="24">
        <v>26</v>
      </c>
      <c r="AC166" s="25">
        <v>1015</v>
      </c>
      <c r="AD166" s="24">
        <v>51</v>
      </c>
      <c r="AE166" s="24">
        <v>1435</v>
      </c>
      <c r="AF166" s="25">
        <v>163.2</v>
      </c>
      <c r="AG166" s="30" t="s">
        <v>0</v>
      </c>
      <c r="AH166" s="30" t="s">
        <v>0</v>
      </c>
      <c r="AI166" s="29">
        <v>0</v>
      </c>
    </row>
    <row r="167" spans="1:35" ht="15">
      <c r="A167" s="82" t="s">
        <v>79</v>
      </c>
      <c r="B167" s="26">
        <v>7</v>
      </c>
      <c r="C167" s="26">
        <v>75</v>
      </c>
      <c r="D167" s="26">
        <v>205.02325284470228</v>
      </c>
      <c r="E167" s="27">
        <v>514.0230979408873</v>
      </c>
      <c r="F167" s="24">
        <v>15</v>
      </c>
      <c r="G167" s="24">
        <v>277</v>
      </c>
      <c r="H167" s="25">
        <v>1285.3147564011888</v>
      </c>
      <c r="I167" s="24">
        <v>5</v>
      </c>
      <c r="J167" s="24">
        <v>295</v>
      </c>
      <c r="K167" s="28">
        <v>13.104230503366013</v>
      </c>
      <c r="L167" s="24">
        <v>1</v>
      </c>
      <c r="M167" s="24">
        <v>0</v>
      </c>
      <c r="N167" s="24">
        <v>2.7</v>
      </c>
      <c r="O167" s="24">
        <v>3</v>
      </c>
      <c r="P167" s="25">
        <v>4</v>
      </c>
      <c r="Q167" s="24">
        <v>6</v>
      </c>
      <c r="R167" s="24">
        <v>1</v>
      </c>
      <c r="S167" s="24">
        <v>4</v>
      </c>
      <c r="T167" s="29">
        <v>3.6666666666666665</v>
      </c>
      <c r="U167" s="24">
        <v>53</v>
      </c>
      <c r="V167" s="24">
        <v>270</v>
      </c>
      <c r="W167" s="25">
        <v>52.720315220541245</v>
      </c>
      <c r="X167" s="24">
        <v>6</v>
      </c>
      <c r="Y167" s="24">
        <v>24</v>
      </c>
      <c r="Z167" s="24">
        <v>940</v>
      </c>
      <c r="AA167" s="24">
        <v>8</v>
      </c>
      <c r="AB167" s="24">
        <v>29</v>
      </c>
      <c r="AC167" s="25">
        <v>963</v>
      </c>
      <c r="AD167" s="24">
        <v>41</v>
      </c>
      <c r="AE167" s="24">
        <v>588</v>
      </c>
      <c r="AF167" s="25">
        <v>47.5</v>
      </c>
      <c r="AG167" s="30">
        <v>3</v>
      </c>
      <c r="AH167" s="30">
        <v>15</v>
      </c>
      <c r="AI167" s="29">
        <v>26.60485990889118</v>
      </c>
    </row>
    <row r="168" spans="1:35" ht="15">
      <c r="A168" s="82" t="s">
        <v>80</v>
      </c>
      <c r="B168" s="26">
        <v>4</v>
      </c>
      <c r="C168" s="26">
        <v>25</v>
      </c>
      <c r="D168" s="26">
        <v>8.225448502322601</v>
      </c>
      <c r="E168" s="27">
        <v>0</v>
      </c>
      <c r="F168" s="24">
        <v>11</v>
      </c>
      <c r="G168" s="24">
        <v>76</v>
      </c>
      <c r="H168" s="25">
        <v>317.7225791019275</v>
      </c>
      <c r="I168" s="24">
        <v>4</v>
      </c>
      <c r="J168" s="24">
        <v>108</v>
      </c>
      <c r="K168" s="28">
        <v>10.189809251535053</v>
      </c>
      <c r="L168" s="24">
        <v>0</v>
      </c>
      <c r="M168" s="24">
        <v>0</v>
      </c>
      <c r="N168" s="24">
        <v>0</v>
      </c>
      <c r="O168" s="24">
        <v>7</v>
      </c>
      <c r="P168" s="25">
        <v>7</v>
      </c>
      <c r="Q168" s="24">
        <v>3</v>
      </c>
      <c r="R168" s="24">
        <v>3</v>
      </c>
      <c r="S168" s="24">
        <v>8</v>
      </c>
      <c r="T168" s="29">
        <v>4.666666666666667</v>
      </c>
      <c r="U168" s="24">
        <v>20</v>
      </c>
      <c r="V168" s="24">
        <v>164</v>
      </c>
      <c r="W168" s="25">
        <v>27.536783704671304</v>
      </c>
      <c r="X168" s="24">
        <v>7</v>
      </c>
      <c r="Y168" s="24">
        <v>19</v>
      </c>
      <c r="Z168" s="24">
        <v>650</v>
      </c>
      <c r="AA168" s="24">
        <v>6</v>
      </c>
      <c r="AB168" s="24">
        <v>24</v>
      </c>
      <c r="AC168" s="25">
        <v>725</v>
      </c>
      <c r="AD168" s="24">
        <v>37</v>
      </c>
      <c r="AE168" s="24">
        <v>350</v>
      </c>
      <c r="AF168" s="25">
        <v>30.5</v>
      </c>
      <c r="AG168" s="30">
        <v>2.71</v>
      </c>
      <c r="AH168" s="30">
        <v>22</v>
      </c>
      <c r="AI168" s="29">
        <v>25.221779212564368</v>
      </c>
    </row>
    <row r="169" spans="1:35" ht="15">
      <c r="A169" s="82" t="s">
        <v>176</v>
      </c>
      <c r="B169" s="26">
        <v>9</v>
      </c>
      <c r="C169" s="26">
        <v>43</v>
      </c>
      <c r="D169" s="26">
        <v>0.72258329705491</v>
      </c>
      <c r="E169" s="27">
        <v>0</v>
      </c>
      <c r="F169" s="24">
        <v>20</v>
      </c>
      <c r="G169" s="24">
        <v>261</v>
      </c>
      <c r="H169" s="25">
        <v>4.588634058367806</v>
      </c>
      <c r="I169" s="24">
        <v>8</v>
      </c>
      <c r="J169" s="24">
        <v>162</v>
      </c>
      <c r="K169" s="28">
        <v>7.018087594633287</v>
      </c>
      <c r="L169" s="24">
        <v>4</v>
      </c>
      <c r="M169" s="24">
        <v>41.7</v>
      </c>
      <c r="N169" s="24">
        <v>0</v>
      </c>
      <c r="O169" s="24">
        <v>8</v>
      </c>
      <c r="P169" s="25">
        <v>12</v>
      </c>
      <c r="Q169" s="24">
        <v>4</v>
      </c>
      <c r="R169" s="24">
        <v>9</v>
      </c>
      <c r="S169" s="24">
        <v>7</v>
      </c>
      <c r="T169" s="29">
        <v>6.666666666666667</v>
      </c>
      <c r="U169" s="24">
        <v>40</v>
      </c>
      <c r="V169" s="24">
        <v>210</v>
      </c>
      <c r="W169" s="25">
        <v>33.13189494329727</v>
      </c>
      <c r="X169" s="24">
        <v>5</v>
      </c>
      <c r="Y169" s="24">
        <v>14</v>
      </c>
      <c r="Z169" s="24">
        <v>866</v>
      </c>
      <c r="AA169" s="24">
        <v>6</v>
      </c>
      <c r="AB169" s="24">
        <v>26</v>
      </c>
      <c r="AC169" s="25">
        <v>1100</v>
      </c>
      <c r="AD169" s="24">
        <v>42</v>
      </c>
      <c r="AE169" s="24">
        <v>1340</v>
      </c>
      <c r="AF169" s="25">
        <v>33.5</v>
      </c>
      <c r="AG169" s="30" t="s">
        <v>0</v>
      </c>
      <c r="AH169" s="30" t="s">
        <v>0</v>
      </c>
      <c r="AI169" s="29">
        <v>0</v>
      </c>
    </row>
    <row r="170" spans="1:35" ht="15">
      <c r="A170" s="82" t="s">
        <v>177</v>
      </c>
      <c r="B170" s="26">
        <v>10</v>
      </c>
      <c r="C170" s="26">
        <v>11</v>
      </c>
      <c r="D170" s="26">
        <v>5.663982450527855</v>
      </c>
      <c r="E170" s="27">
        <v>0</v>
      </c>
      <c r="F170" s="24">
        <v>20</v>
      </c>
      <c r="G170" s="24">
        <v>84</v>
      </c>
      <c r="H170" s="25">
        <v>998.2839868835977</v>
      </c>
      <c r="I170" s="24">
        <v>4</v>
      </c>
      <c r="J170" s="24">
        <v>39</v>
      </c>
      <c r="K170" s="28">
        <v>6.118171943695445</v>
      </c>
      <c r="L170" s="24">
        <v>5</v>
      </c>
      <c r="M170" s="24">
        <v>0</v>
      </c>
      <c r="N170" s="24">
        <v>19.9</v>
      </c>
      <c r="O170" s="24">
        <v>3</v>
      </c>
      <c r="P170" s="25">
        <v>8</v>
      </c>
      <c r="Q170" s="24">
        <v>5</v>
      </c>
      <c r="R170" s="24">
        <v>5</v>
      </c>
      <c r="S170" s="24">
        <v>6</v>
      </c>
      <c r="T170" s="29">
        <v>5.333333333333333</v>
      </c>
      <c r="U170" s="24">
        <v>22</v>
      </c>
      <c r="V170" s="24">
        <v>228</v>
      </c>
      <c r="W170" s="25">
        <v>62.750770196685366</v>
      </c>
      <c r="X170" s="24">
        <v>4</v>
      </c>
      <c r="Y170" s="24">
        <v>13</v>
      </c>
      <c r="Z170" s="24">
        <v>773</v>
      </c>
      <c r="AA170" s="24">
        <v>7</v>
      </c>
      <c r="AB170" s="24">
        <v>21</v>
      </c>
      <c r="AC170" s="25">
        <v>858</v>
      </c>
      <c r="AD170" s="24">
        <v>39</v>
      </c>
      <c r="AE170" s="24">
        <v>565</v>
      </c>
      <c r="AF170" s="25">
        <v>21.8</v>
      </c>
      <c r="AG170" s="30">
        <v>1.25</v>
      </c>
      <c r="AH170" s="30">
        <v>7.000000000000001</v>
      </c>
      <c r="AI170" s="29">
        <v>52.3005205256535</v>
      </c>
    </row>
    <row r="171" spans="1:35" ht="15">
      <c r="A171" s="82" t="s">
        <v>178</v>
      </c>
      <c r="B171" s="26">
        <v>6</v>
      </c>
      <c r="C171" s="26">
        <v>6</v>
      </c>
      <c r="D171" s="26">
        <v>14.181100834295806</v>
      </c>
      <c r="E171" s="27">
        <v>9.533135607564892</v>
      </c>
      <c r="F171" s="24">
        <v>25</v>
      </c>
      <c r="G171" s="24">
        <v>188</v>
      </c>
      <c r="H171" s="25">
        <v>218.81548775752384</v>
      </c>
      <c r="I171" s="24">
        <v>6</v>
      </c>
      <c r="J171" s="24">
        <v>6</v>
      </c>
      <c r="K171" s="28">
        <v>3.0358598429014156</v>
      </c>
      <c r="L171" s="24">
        <v>5</v>
      </c>
      <c r="M171" s="24">
        <v>42.9</v>
      </c>
      <c r="N171" s="24">
        <v>15.9</v>
      </c>
      <c r="O171" s="24">
        <v>4</v>
      </c>
      <c r="P171" s="25">
        <v>9</v>
      </c>
      <c r="Q171" s="24">
        <v>9</v>
      </c>
      <c r="R171" s="24">
        <v>4</v>
      </c>
      <c r="S171" s="24">
        <v>4</v>
      </c>
      <c r="T171" s="29">
        <v>5.666666666666667</v>
      </c>
      <c r="U171" s="24">
        <v>15</v>
      </c>
      <c r="V171" s="24">
        <v>222.83333333333331</v>
      </c>
      <c r="W171" s="25">
        <v>44.4774682410451</v>
      </c>
      <c r="X171" s="24">
        <v>7</v>
      </c>
      <c r="Y171" s="24">
        <v>14</v>
      </c>
      <c r="Z171" s="24">
        <v>990</v>
      </c>
      <c r="AA171" s="24">
        <v>8</v>
      </c>
      <c r="AB171" s="24">
        <v>15</v>
      </c>
      <c r="AC171" s="25">
        <v>1063</v>
      </c>
      <c r="AD171" s="24">
        <v>35</v>
      </c>
      <c r="AE171" s="24">
        <v>420</v>
      </c>
      <c r="AF171" s="25">
        <v>18.8</v>
      </c>
      <c r="AG171" s="30">
        <v>3.25</v>
      </c>
      <c r="AH171" s="30">
        <v>14.499999999999998</v>
      </c>
      <c r="AI171" s="29">
        <v>20.161358099829886</v>
      </c>
    </row>
    <row r="172" spans="1:35" ht="15">
      <c r="A172" s="82" t="s">
        <v>81</v>
      </c>
      <c r="B172" s="26">
        <v>18</v>
      </c>
      <c r="C172" s="26">
        <v>25</v>
      </c>
      <c r="D172" s="26">
        <v>84.41886185302563</v>
      </c>
      <c r="E172" s="27">
        <v>0</v>
      </c>
      <c r="F172" s="24">
        <v>18</v>
      </c>
      <c r="G172" s="24">
        <v>171</v>
      </c>
      <c r="H172" s="25">
        <v>1510.5081651938704</v>
      </c>
      <c r="I172" s="24">
        <v>13</v>
      </c>
      <c r="J172" s="24">
        <v>77</v>
      </c>
      <c r="K172" s="28">
        <v>3.541392915303223</v>
      </c>
      <c r="L172" s="24">
        <v>0</v>
      </c>
      <c r="M172" s="24">
        <v>0</v>
      </c>
      <c r="N172" s="24">
        <v>0</v>
      </c>
      <c r="O172" s="24">
        <v>7</v>
      </c>
      <c r="P172" s="25">
        <v>7</v>
      </c>
      <c r="Q172" s="24">
        <v>2</v>
      </c>
      <c r="R172" s="24">
        <v>5</v>
      </c>
      <c r="S172" s="24">
        <v>5</v>
      </c>
      <c r="T172" s="29">
        <v>4</v>
      </c>
      <c r="U172" s="24">
        <v>32</v>
      </c>
      <c r="V172" s="24">
        <v>161</v>
      </c>
      <c r="W172" s="25">
        <v>35.70638072008606</v>
      </c>
      <c r="X172" s="24">
        <v>6</v>
      </c>
      <c r="Y172" s="24">
        <v>37</v>
      </c>
      <c r="Z172" s="24">
        <v>3190</v>
      </c>
      <c r="AA172" s="24">
        <v>8</v>
      </c>
      <c r="AB172" s="24">
        <v>34</v>
      </c>
      <c r="AC172" s="25">
        <v>3390</v>
      </c>
      <c r="AD172" s="24">
        <v>38</v>
      </c>
      <c r="AE172" s="24">
        <v>510</v>
      </c>
      <c r="AF172" s="25">
        <v>44.9</v>
      </c>
      <c r="AG172" s="30">
        <v>2.1666666666666665</v>
      </c>
      <c r="AH172" s="30">
        <v>29.5</v>
      </c>
      <c r="AI172" s="29">
        <v>41.091750503130186</v>
      </c>
    </row>
    <row r="173" spans="1:35" ht="15">
      <c r="A173" s="82" t="s">
        <v>179</v>
      </c>
      <c r="B173" s="26">
        <v>10</v>
      </c>
      <c r="C173" s="26">
        <v>27</v>
      </c>
      <c r="D173" s="26">
        <v>5.844278356397269</v>
      </c>
      <c r="E173" s="27">
        <v>153.48143489370446</v>
      </c>
      <c r="F173" s="24">
        <v>31</v>
      </c>
      <c r="G173" s="24">
        <v>535</v>
      </c>
      <c r="H173" s="25">
        <v>1540.8889837128274</v>
      </c>
      <c r="I173" s="24">
        <v>10</v>
      </c>
      <c r="J173" s="24">
        <v>113</v>
      </c>
      <c r="K173" s="28">
        <v>3.9926540726155646</v>
      </c>
      <c r="L173" s="24">
        <v>3</v>
      </c>
      <c r="M173" s="24">
        <v>3</v>
      </c>
      <c r="N173" s="24">
        <v>0</v>
      </c>
      <c r="O173" s="24">
        <v>9</v>
      </c>
      <c r="P173" s="25">
        <v>12</v>
      </c>
      <c r="Q173" s="24">
        <v>5</v>
      </c>
      <c r="R173" s="24">
        <v>2</v>
      </c>
      <c r="S173" s="24">
        <v>7</v>
      </c>
      <c r="T173" s="29">
        <v>4.666666666666667</v>
      </c>
      <c r="U173" s="24">
        <v>147</v>
      </c>
      <c r="V173" s="24">
        <v>736</v>
      </c>
      <c r="W173" s="25">
        <v>57.22782343087458</v>
      </c>
      <c r="X173" s="24">
        <v>6</v>
      </c>
      <c r="Y173" s="24">
        <v>31</v>
      </c>
      <c r="Z173" s="24">
        <v>1560</v>
      </c>
      <c r="AA173" s="24">
        <v>8</v>
      </c>
      <c r="AB173" s="24">
        <v>36</v>
      </c>
      <c r="AC173" s="25">
        <v>1580</v>
      </c>
      <c r="AD173" s="24">
        <v>30</v>
      </c>
      <c r="AE173" s="24">
        <v>345</v>
      </c>
      <c r="AF173" s="25">
        <v>41.5</v>
      </c>
      <c r="AG173" s="30">
        <v>2.92</v>
      </c>
      <c r="AH173" s="30">
        <v>42</v>
      </c>
      <c r="AI173" s="29">
        <v>9.136016488289629</v>
      </c>
    </row>
    <row r="174" spans="1:35" ht="15">
      <c r="A174" s="82" t="s">
        <v>180</v>
      </c>
      <c r="B174" s="26">
        <v>8</v>
      </c>
      <c r="C174" s="26">
        <v>15</v>
      </c>
      <c r="D174" s="26">
        <v>6.189490212208162</v>
      </c>
      <c r="E174" s="27">
        <v>0</v>
      </c>
      <c r="F174" s="24">
        <v>17</v>
      </c>
      <c r="G174" s="24">
        <v>64</v>
      </c>
      <c r="H174" s="25">
        <v>30.654179286107354</v>
      </c>
      <c r="I174" s="24">
        <v>1</v>
      </c>
      <c r="J174" s="24">
        <v>2</v>
      </c>
      <c r="K174" s="28">
        <v>2.002492898792033</v>
      </c>
      <c r="L174" s="24">
        <v>5</v>
      </c>
      <c r="M174" s="24">
        <v>12.6</v>
      </c>
      <c r="N174" s="24">
        <v>7.3</v>
      </c>
      <c r="O174" s="24">
        <v>4</v>
      </c>
      <c r="P174" s="25">
        <v>9</v>
      </c>
      <c r="Q174" s="24">
        <v>4</v>
      </c>
      <c r="R174" s="24">
        <v>7</v>
      </c>
      <c r="S174" s="24">
        <v>2</v>
      </c>
      <c r="T174" s="29">
        <v>4.333333333333333</v>
      </c>
      <c r="U174" s="24">
        <v>14</v>
      </c>
      <c r="V174" s="24">
        <v>12</v>
      </c>
      <c r="W174" s="25">
        <v>14.13876712718834</v>
      </c>
      <c r="X174" s="24">
        <v>4</v>
      </c>
      <c r="Y174" s="24">
        <v>8</v>
      </c>
      <c r="Z174" s="24">
        <v>593</v>
      </c>
      <c r="AA174" s="24">
        <v>5</v>
      </c>
      <c r="AB174" s="24">
        <v>9</v>
      </c>
      <c r="AC174" s="25">
        <v>579</v>
      </c>
      <c r="AD174" s="24">
        <v>49</v>
      </c>
      <c r="AE174" s="24">
        <v>537</v>
      </c>
      <c r="AF174" s="25">
        <v>26.2</v>
      </c>
      <c r="AG174" s="30">
        <v>5.125</v>
      </c>
      <c r="AH174" s="30">
        <v>30</v>
      </c>
      <c r="AI174" s="29">
        <v>10.159126194137627</v>
      </c>
    </row>
    <row r="175" spans="1:35" ht="15">
      <c r="A175" s="82" t="s">
        <v>181</v>
      </c>
      <c r="B175" s="26">
        <v>6</v>
      </c>
      <c r="C175" s="26">
        <v>13</v>
      </c>
      <c r="D175" s="26">
        <v>0.7173402046789417</v>
      </c>
      <c r="E175" s="27">
        <v>0</v>
      </c>
      <c r="F175" s="24">
        <v>11</v>
      </c>
      <c r="G175" s="24">
        <v>95</v>
      </c>
      <c r="H175" s="25">
        <v>69.11728999067327</v>
      </c>
      <c r="I175" s="24">
        <v>2</v>
      </c>
      <c r="J175" s="24">
        <v>8</v>
      </c>
      <c r="K175" s="28">
        <v>4.060172184227775</v>
      </c>
      <c r="L175" s="24">
        <v>6</v>
      </c>
      <c r="M175" s="24">
        <v>100</v>
      </c>
      <c r="N175" s="24">
        <v>0</v>
      </c>
      <c r="O175" s="24">
        <v>9</v>
      </c>
      <c r="P175" s="25">
        <v>15</v>
      </c>
      <c r="Q175" s="24">
        <v>10</v>
      </c>
      <c r="R175" s="24">
        <v>7</v>
      </c>
      <c r="S175" s="24">
        <v>7</v>
      </c>
      <c r="T175" s="29">
        <v>8</v>
      </c>
      <c r="U175" s="24">
        <v>8</v>
      </c>
      <c r="V175" s="24">
        <v>110</v>
      </c>
      <c r="W175" s="25">
        <v>35.91687548499408</v>
      </c>
      <c r="X175" s="24">
        <v>4</v>
      </c>
      <c r="Y175" s="24">
        <v>9</v>
      </c>
      <c r="Z175" s="24">
        <v>1030</v>
      </c>
      <c r="AA175" s="24">
        <v>4</v>
      </c>
      <c r="AB175" s="24">
        <v>8</v>
      </c>
      <c r="AC175" s="25">
        <v>1160</v>
      </c>
      <c r="AD175" s="24">
        <v>30</v>
      </c>
      <c r="AE175" s="24">
        <v>399</v>
      </c>
      <c r="AF175" s="25">
        <v>23.4</v>
      </c>
      <c r="AG175" s="30">
        <v>1</v>
      </c>
      <c r="AH175" s="30">
        <v>6</v>
      </c>
      <c r="AI175" s="29">
        <v>84.22712668053228</v>
      </c>
    </row>
    <row r="176" spans="1:35" ht="15">
      <c r="A176" s="82" t="s">
        <v>182</v>
      </c>
      <c r="B176" s="26">
        <v>6</v>
      </c>
      <c r="C176" s="26">
        <v>6</v>
      </c>
      <c r="D176" s="26">
        <v>0.6918838207678651</v>
      </c>
      <c r="E176" s="27">
        <v>0</v>
      </c>
      <c r="F176" s="24">
        <v>19</v>
      </c>
      <c r="G176" s="24">
        <v>40</v>
      </c>
      <c r="H176" s="25">
        <v>12.687355352234073</v>
      </c>
      <c r="I176" s="24">
        <v>4</v>
      </c>
      <c r="J176" s="24">
        <v>12</v>
      </c>
      <c r="K176" s="28">
        <v>0.455447538880742</v>
      </c>
      <c r="L176" s="24">
        <v>6</v>
      </c>
      <c r="M176" s="24">
        <v>100</v>
      </c>
      <c r="N176" s="24">
        <v>0</v>
      </c>
      <c r="O176" s="24">
        <v>8</v>
      </c>
      <c r="P176" s="25">
        <v>14</v>
      </c>
      <c r="Q176" s="24">
        <v>7</v>
      </c>
      <c r="R176" s="24">
        <v>9</v>
      </c>
      <c r="S176" s="24">
        <v>9</v>
      </c>
      <c r="T176" s="29">
        <v>8.333333333333334</v>
      </c>
      <c r="U176" s="24">
        <v>10</v>
      </c>
      <c r="V176" s="24">
        <v>187</v>
      </c>
      <c r="W176" s="25">
        <v>46.313338906705894</v>
      </c>
      <c r="X176" s="24">
        <v>4</v>
      </c>
      <c r="Y176" s="24">
        <v>6</v>
      </c>
      <c r="Z176" s="24">
        <v>1050</v>
      </c>
      <c r="AA176" s="24">
        <v>5</v>
      </c>
      <c r="AB176" s="24">
        <v>5</v>
      </c>
      <c r="AC176" s="25">
        <v>1315</v>
      </c>
      <c r="AD176" s="24">
        <v>32</v>
      </c>
      <c r="AE176" s="24">
        <v>300</v>
      </c>
      <c r="AF176" s="25">
        <v>14.4</v>
      </c>
      <c r="AG176" s="30">
        <v>1.5</v>
      </c>
      <c r="AH176" s="30">
        <v>7.000000000000001</v>
      </c>
      <c r="AI176" s="29">
        <v>76.68528848230588</v>
      </c>
    </row>
    <row r="177" spans="1:35" ht="15">
      <c r="A177" s="82" t="s">
        <v>82</v>
      </c>
      <c r="B177" s="26">
        <v>11</v>
      </c>
      <c r="C177" s="26">
        <v>65</v>
      </c>
      <c r="D177" s="26">
        <v>39.9793387393024</v>
      </c>
      <c r="E177" s="27">
        <v>0</v>
      </c>
      <c r="F177" s="24">
        <v>30</v>
      </c>
      <c r="G177" s="24">
        <v>234</v>
      </c>
      <c r="H177" s="25">
        <v>87.06357729592669</v>
      </c>
      <c r="I177" s="24">
        <v>9</v>
      </c>
      <c r="J177" s="24">
        <v>66</v>
      </c>
      <c r="K177" s="28">
        <v>7.06153981748517</v>
      </c>
      <c r="L177" s="24">
        <v>6</v>
      </c>
      <c r="M177" s="24">
        <v>97.2</v>
      </c>
      <c r="N177" s="24">
        <v>17.8</v>
      </c>
      <c r="O177" s="24">
        <v>5</v>
      </c>
      <c r="P177" s="25">
        <v>11</v>
      </c>
      <c r="Q177" s="24">
        <v>3</v>
      </c>
      <c r="R177" s="24">
        <v>4</v>
      </c>
      <c r="S177" s="24">
        <v>8</v>
      </c>
      <c r="T177" s="29">
        <v>5</v>
      </c>
      <c r="U177" s="24">
        <v>53</v>
      </c>
      <c r="V177" s="24">
        <v>336</v>
      </c>
      <c r="W177" s="25">
        <v>42.01720183580413</v>
      </c>
      <c r="X177" s="24">
        <v>10</v>
      </c>
      <c r="Y177" s="24">
        <v>19</v>
      </c>
      <c r="Z177" s="24">
        <v>1100</v>
      </c>
      <c r="AA177" s="24">
        <v>10</v>
      </c>
      <c r="AB177" s="24">
        <v>22</v>
      </c>
      <c r="AC177" s="25">
        <v>1330</v>
      </c>
      <c r="AD177" s="24">
        <v>41</v>
      </c>
      <c r="AE177" s="24">
        <v>720</v>
      </c>
      <c r="AF177" s="25">
        <v>19</v>
      </c>
      <c r="AG177" s="30">
        <v>2.0833333333333335</v>
      </c>
      <c r="AH177" s="30">
        <v>7.000000000000001</v>
      </c>
      <c r="AI177" s="29">
        <v>42.99502316659125</v>
      </c>
    </row>
    <row r="178" spans="1:35" ht="15">
      <c r="A178" s="82" t="s">
        <v>183</v>
      </c>
      <c r="B178" s="26">
        <v>7</v>
      </c>
      <c r="C178" s="26">
        <v>15</v>
      </c>
      <c r="D178" s="26">
        <v>11.151264817514102</v>
      </c>
      <c r="E178" s="27">
        <v>13.809363437269853</v>
      </c>
      <c r="F178" s="24">
        <v>28</v>
      </c>
      <c r="G178" s="24">
        <v>278</v>
      </c>
      <c r="H178" s="25">
        <v>80.55447180207268</v>
      </c>
      <c r="I178" s="24">
        <v>12</v>
      </c>
      <c r="J178" s="24">
        <v>78</v>
      </c>
      <c r="K178" s="28">
        <v>1.5213176329474911</v>
      </c>
      <c r="L178" s="24">
        <v>3</v>
      </c>
      <c r="M178" s="24">
        <v>2.1</v>
      </c>
      <c r="N178" s="24">
        <v>2.6</v>
      </c>
      <c r="O178" s="24">
        <v>2</v>
      </c>
      <c r="P178" s="25">
        <v>5</v>
      </c>
      <c r="Q178" s="24">
        <v>4</v>
      </c>
      <c r="R178" s="24">
        <v>1</v>
      </c>
      <c r="S178" s="24">
        <v>7</v>
      </c>
      <c r="T178" s="29">
        <v>4</v>
      </c>
      <c r="U178" s="24">
        <v>44</v>
      </c>
      <c r="V178" s="24">
        <v>205</v>
      </c>
      <c r="W178" s="25">
        <v>94.79112482521039</v>
      </c>
      <c r="X178" s="24">
        <v>7</v>
      </c>
      <c r="Y178" s="24">
        <v>71</v>
      </c>
      <c r="Z178" s="24">
        <v>3100</v>
      </c>
      <c r="AA178" s="24">
        <v>9</v>
      </c>
      <c r="AB178" s="24">
        <v>92</v>
      </c>
      <c r="AC178" s="25">
        <v>4600</v>
      </c>
      <c r="AD178" s="24">
        <v>42</v>
      </c>
      <c r="AE178" s="24">
        <v>195</v>
      </c>
      <c r="AF178" s="25">
        <v>22.2</v>
      </c>
      <c r="AG178" s="30">
        <v>4</v>
      </c>
      <c r="AH178" s="30">
        <v>10</v>
      </c>
      <c r="AI178" s="29">
        <v>18.66029520838934</v>
      </c>
    </row>
    <row r="179" spans="1:35" ht="15">
      <c r="A179" s="82" t="s">
        <v>83</v>
      </c>
      <c r="B179" s="26">
        <v>8</v>
      </c>
      <c r="C179" s="26">
        <v>39</v>
      </c>
      <c r="D179" s="26">
        <v>42.02072780814772</v>
      </c>
      <c r="E179" s="27">
        <v>0</v>
      </c>
      <c r="F179" s="24">
        <v>7</v>
      </c>
      <c r="G179" s="24">
        <v>51</v>
      </c>
      <c r="H179" s="25">
        <v>273.5448852253459</v>
      </c>
      <c r="I179" s="24">
        <v>2</v>
      </c>
      <c r="J179" s="24">
        <v>188</v>
      </c>
      <c r="K179" s="28">
        <v>7.000000000000001</v>
      </c>
      <c r="L179" s="24">
        <v>0</v>
      </c>
      <c r="M179" s="24">
        <v>0</v>
      </c>
      <c r="N179" s="24">
        <v>0</v>
      </c>
      <c r="O179" s="24">
        <v>9</v>
      </c>
      <c r="P179" s="25">
        <v>9</v>
      </c>
      <c r="Q179" s="24">
        <v>5</v>
      </c>
      <c r="R179" s="24">
        <v>6</v>
      </c>
      <c r="S179" s="24">
        <v>5</v>
      </c>
      <c r="T179" s="29">
        <v>5.333333333333333</v>
      </c>
      <c r="U179" s="24">
        <v>31</v>
      </c>
      <c r="V179" s="24">
        <v>120</v>
      </c>
      <c r="W179" s="25">
        <v>8.411253739397308</v>
      </c>
      <c r="X179" s="24">
        <v>7</v>
      </c>
      <c r="Y179" s="24">
        <v>26</v>
      </c>
      <c r="Z179" s="24">
        <v>1497</v>
      </c>
      <c r="AA179" s="24">
        <v>9</v>
      </c>
      <c r="AB179" s="24">
        <v>30</v>
      </c>
      <c r="AC179" s="25">
        <v>1392</v>
      </c>
      <c r="AD179" s="24">
        <v>30</v>
      </c>
      <c r="AE179" s="24">
        <v>430</v>
      </c>
      <c r="AF179" s="25">
        <v>74.7</v>
      </c>
      <c r="AG179" s="30">
        <v>2.5833333333333335</v>
      </c>
      <c r="AH179" s="30">
        <v>38</v>
      </c>
      <c r="AI179" s="29">
        <v>41.212214957822425</v>
      </c>
    </row>
    <row r="180" spans="1:35" ht="15">
      <c r="A180" s="82" t="s">
        <v>184</v>
      </c>
      <c r="B180" s="26">
        <v>16</v>
      </c>
      <c r="C180" s="26">
        <v>141</v>
      </c>
      <c r="D180" s="26">
        <v>24.01803573301161</v>
      </c>
      <c r="E180" s="27">
        <v>0</v>
      </c>
      <c r="F180" s="24">
        <v>11</v>
      </c>
      <c r="G180" s="24">
        <v>395</v>
      </c>
      <c r="H180" s="25">
        <v>232.98487371172996</v>
      </c>
      <c r="I180" s="24">
        <v>8</v>
      </c>
      <c r="J180" s="24">
        <v>47</v>
      </c>
      <c r="K180" s="28">
        <v>2.1595841503540543</v>
      </c>
      <c r="L180" s="24">
        <v>0</v>
      </c>
      <c r="M180" s="24">
        <v>0</v>
      </c>
      <c r="N180" s="24">
        <v>0</v>
      </c>
      <c r="O180" s="24">
        <v>2</v>
      </c>
      <c r="P180" s="25">
        <v>2</v>
      </c>
      <c r="Q180" s="24">
        <v>3</v>
      </c>
      <c r="R180" s="24">
        <v>2</v>
      </c>
      <c r="S180" s="24">
        <v>2</v>
      </c>
      <c r="T180" s="29">
        <v>2.3333333333333335</v>
      </c>
      <c r="U180" s="24">
        <v>71</v>
      </c>
      <c r="V180" s="24">
        <v>864</v>
      </c>
      <c r="W180" s="25">
        <v>61.075535242390025</v>
      </c>
      <c r="X180" s="24">
        <v>8</v>
      </c>
      <c r="Y180" s="24">
        <v>49</v>
      </c>
      <c r="Z180" s="24">
        <v>2590</v>
      </c>
      <c r="AA180" s="24">
        <v>9</v>
      </c>
      <c r="AB180" s="24">
        <v>71</v>
      </c>
      <c r="AC180" s="25">
        <v>2868</v>
      </c>
      <c r="AD180" s="24">
        <v>29</v>
      </c>
      <c r="AE180" s="24">
        <v>510</v>
      </c>
      <c r="AF180" s="25">
        <v>43.7</v>
      </c>
      <c r="AG180" s="30">
        <v>4</v>
      </c>
      <c r="AH180" s="30">
        <v>38</v>
      </c>
      <c r="AI180" s="29">
        <v>5.952609288564461</v>
      </c>
    </row>
    <row r="181" spans="1:35" ht="15">
      <c r="A181" s="82" t="s">
        <v>185</v>
      </c>
      <c r="B181" s="26">
        <v>11</v>
      </c>
      <c r="C181" s="26">
        <v>50</v>
      </c>
      <c r="D181" s="26">
        <v>13.28544481590064</v>
      </c>
      <c r="E181" s="27">
        <v>0</v>
      </c>
      <c r="F181" s="24">
        <v>13</v>
      </c>
      <c r="G181" s="24">
        <v>194</v>
      </c>
      <c r="H181" s="25">
        <v>248.13539739958475</v>
      </c>
      <c r="I181" s="24">
        <v>4</v>
      </c>
      <c r="J181" s="24">
        <v>57</v>
      </c>
      <c r="K181" s="28">
        <v>1.1238570574456332</v>
      </c>
      <c r="L181" s="24">
        <v>4</v>
      </c>
      <c r="M181" s="24">
        <v>0</v>
      </c>
      <c r="N181" s="24">
        <v>19</v>
      </c>
      <c r="O181" s="24">
        <v>8</v>
      </c>
      <c r="P181" s="25">
        <v>12</v>
      </c>
      <c r="Q181" s="24">
        <v>6</v>
      </c>
      <c r="R181" s="24">
        <v>0</v>
      </c>
      <c r="S181" s="24">
        <v>2</v>
      </c>
      <c r="T181" s="29">
        <v>2.6666666666666665</v>
      </c>
      <c r="U181" s="24">
        <v>32</v>
      </c>
      <c r="V181" s="24">
        <v>1050</v>
      </c>
      <c r="W181" s="25">
        <v>40.08034167455165</v>
      </c>
      <c r="X181" s="24">
        <v>6</v>
      </c>
      <c r="Y181" s="24">
        <v>22</v>
      </c>
      <c r="Z181" s="24">
        <v>555</v>
      </c>
      <c r="AA181" s="24">
        <v>8</v>
      </c>
      <c r="AB181" s="24">
        <v>21</v>
      </c>
      <c r="AC181" s="25">
        <v>645</v>
      </c>
      <c r="AD181" s="24">
        <v>34</v>
      </c>
      <c r="AE181" s="24">
        <v>295</v>
      </c>
      <c r="AF181" s="25">
        <v>28.5</v>
      </c>
      <c r="AG181" s="30">
        <v>5</v>
      </c>
      <c r="AH181" s="30">
        <v>14.499999999999998</v>
      </c>
      <c r="AI181" s="29">
        <v>17.95421786579936</v>
      </c>
    </row>
    <row r="182" spans="1:35" ht="15">
      <c r="A182" s="82" t="s">
        <v>186</v>
      </c>
      <c r="B182" s="26">
        <v>11</v>
      </c>
      <c r="C182" s="26">
        <v>49</v>
      </c>
      <c r="D182" s="26">
        <v>54.95007805493739</v>
      </c>
      <c r="E182" s="27">
        <v>220.44437340153453</v>
      </c>
      <c r="F182" s="24">
        <v>21</v>
      </c>
      <c r="G182" s="24">
        <v>199</v>
      </c>
      <c r="H182" s="25">
        <v>1110.592994984555</v>
      </c>
      <c r="I182" s="24">
        <v>7</v>
      </c>
      <c r="J182" s="24">
        <v>47</v>
      </c>
      <c r="K182" s="28">
        <v>0.7352941176470589</v>
      </c>
      <c r="L182" s="24">
        <v>3</v>
      </c>
      <c r="M182" s="24">
        <v>0</v>
      </c>
      <c r="N182" s="24">
        <v>6.5</v>
      </c>
      <c r="O182" s="24">
        <v>0</v>
      </c>
      <c r="P182" s="25">
        <v>3</v>
      </c>
      <c r="Q182" s="24">
        <v>6</v>
      </c>
      <c r="R182" s="24">
        <v>5</v>
      </c>
      <c r="S182" s="24">
        <v>7</v>
      </c>
      <c r="T182" s="29">
        <v>6</v>
      </c>
      <c r="U182" s="24">
        <v>27</v>
      </c>
      <c r="V182" s="24">
        <v>154</v>
      </c>
      <c r="W182" s="25">
        <v>16.797065915971896</v>
      </c>
      <c r="X182" s="24">
        <v>6</v>
      </c>
      <c r="Y182" s="24">
        <v>25</v>
      </c>
      <c r="Z182" s="24">
        <v>835</v>
      </c>
      <c r="AA182" s="24">
        <v>6</v>
      </c>
      <c r="AB182" s="24">
        <v>40</v>
      </c>
      <c r="AC182" s="25">
        <v>1225</v>
      </c>
      <c r="AD182" s="24">
        <v>44</v>
      </c>
      <c r="AE182" s="24">
        <v>600</v>
      </c>
      <c r="AF182" s="25">
        <v>21.2</v>
      </c>
      <c r="AG182" s="30" t="s">
        <v>0</v>
      </c>
      <c r="AH182" s="30" t="s">
        <v>0</v>
      </c>
      <c r="AI182" s="29">
        <v>0</v>
      </c>
    </row>
    <row r="183" spans="1:35" ht="15">
      <c r="A183" s="82" t="s">
        <v>187</v>
      </c>
      <c r="B183" s="26">
        <v>6</v>
      </c>
      <c r="C183" s="26">
        <v>12</v>
      </c>
      <c r="D183" s="26">
        <v>82.95254970355252</v>
      </c>
      <c r="E183" s="27">
        <v>0</v>
      </c>
      <c r="F183" s="24">
        <v>15</v>
      </c>
      <c r="G183" s="24">
        <v>107</v>
      </c>
      <c r="H183" s="25">
        <v>144.1413912971044</v>
      </c>
      <c r="I183" s="24">
        <v>6</v>
      </c>
      <c r="J183" s="24">
        <v>19</v>
      </c>
      <c r="K183" s="28">
        <v>3.841152213102252</v>
      </c>
      <c r="L183" s="24">
        <v>2</v>
      </c>
      <c r="M183" s="24">
        <v>0</v>
      </c>
      <c r="N183" s="24">
        <v>0.2</v>
      </c>
      <c r="O183" s="24">
        <v>2</v>
      </c>
      <c r="P183" s="25">
        <v>4</v>
      </c>
      <c r="Q183" s="24">
        <v>6</v>
      </c>
      <c r="R183" s="24">
        <v>4</v>
      </c>
      <c r="S183" s="24">
        <v>2</v>
      </c>
      <c r="T183" s="29">
        <v>4</v>
      </c>
      <c r="U183" s="24">
        <v>44</v>
      </c>
      <c r="V183" s="24">
        <v>248</v>
      </c>
      <c r="W183" s="25">
        <v>47.80107985748977</v>
      </c>
      <c r="X183" s="24">
        <v>6</v>
      </c>
      <c r="Y183" s="24">
        <v>27</v>
      </c>
      <c r="Z183" s="24">
        <v>1129</v>
      </c>
      <c r="AA183" s="24">
        <v>9</v>
      </c>
      <c r="AB183" s="24">
        <v>25</v>
      </c>
      <c r="AC183" s="25">
        <v>1475</v>
      </c>
      <c r="AD183" s="24">
        <v>36</v>
      </c>
      <c r="AE183" s="24">
        <v>520</v>
      </c>
      <c r="AF183" s="25">
        <v>16.5</v>
      </c>
      <c r="AG183" s="30">
        <v>3</v>
      </c>
      <c r="AH183" s="30">
        <v>8</v>
      </c>
      <c r="AI183" s="29">
        <v>28.605651015926657</v>
      </c>
    </row>
    <row r="184" spans="1:35" ht="15">
      <c r="A184" s="82" t="s">
        <v>84</v>
      </c>
      <c r="B184" s="26">
        <v>6</v>
      </c>
      <c r="C184" s="26">
        <v>18</v>
      </c>
      <c r="D184" s="26">
        <v>28.372942419530837</v>
      </c>
      <c r="E184" s="27">
        <v>1.2972855459733983</v>
      </c>
      <c r="F184" s="24">
        <v>17</v>
      </c>
      <c r="G184" s="24">
        <v>254</v>
      </c>
      <c r="H184" s="25">
        <v>2793.7634907290926</v>
      </c>
      <c r="I184" s="24">
        <v>6</v>
      </c>
      <c r="J184" s="24">
        <v>39</v>
      </c>
      <c r="K184" s="28">
        <v>6.577837132758402</v>
      </c>
      <c r="L184" s="24">
        <v>4</v>
      </c>
      <c r="M184" s="24">
        <v>0.4</v>
      </c>
      <c r="N184" s="24">
        <v>0</v>
      </c>
      <c r="O184" s="24">
        <v>9</v>
      </c>
      <c r="P184" s="25">
        <v>13</v>
      </c>
      <c r="Q184" s="24">
        <v>3</v>
      </c>
      <c r="R184" s="24">
        <v>6</v>
      </c>
      <c r="S184" s="24">
        <v>7</v>
      </c>
      <c r="T184" s="29">
        <v>5.333333333333333</v>
      </c>
      <c r="U184" s="24">
        <v>37</v>
      </c>
      <c r="V184" s="24">
        <v>131.5</v>
      </c>
      <c r="W184" s="25">
        <v>16.077374095105203</v>
      </c>
      <c r="X184" s="24">
        <v>6</v>
      </c>
      <c r="Y184" s="24">
        <v>53</v>
      </c>
      <c r="Z184" s="24">
        <v>2664</v>
      </c>
      <c r="AA184" s="24">
        <v>9</v>
      </c>
      <c r="AB184" s="24">
        <v>64</v>
      </c>
      <c r="AC184" s="25">
        <v>3335</v>
      </c>
      <c r="AD184" s="24">
        <v>35</v>
      </c>
      <c r="AE184" s="24">
        <v>471</v>
      </c>
      <c r="AF184" s="25">
        <v>38.7</v>
      </c>
      <c r="AG184" s="30">
        <v>2.7</v>
      </c>
      <c r="AH184" s="30">
        <v>9</v>
      </c>
      <c r="AI184" s="29">
        <v>30.186394734739682</v>
      </c>
    </row>
    <row r="185" spans="1:35" ht="15">
      <c r="A185" s="82" t="s">
        <v>85</v>
      </c>
      <c r="B185" s="33">
        <v>9</v>
      </c>
      <c r="C185" s="33">
        <v>97</v>
      </c>
      <c r="D185" s="33">
        <v>353.81583661769974</v>
      </c>
      <c r="E185" s="39">
        <v>0</v>
      </c>
      <c r="F185" s="34">
        <v>17</v>
      </c>
      <c r="G185" s="34">
        <v>1012</v>
      </c>
      <c r="H185" s="35">
        <v>13770.284510010537</v>
      </c>
      <c r="I185" s="34">
        <v>5</v>
      </c>
      <c r="J185" s="34">
        <v>31</v>
      </c>
      <c r="K185" s="37">
        <v>10.063209124567061</v>
      </c>
      <c r="L185" s="34">
        <v>0</v>
      </c>
      <c r="M185" s="34">
        <v>0</v>
      </c>
      <c r="N185" s="34">
        <v>0</v>
      </c>
      <c r="O185" s="34">
        <v>6</v>
      </c>
      <c r="P185" s="35">
        <v>6</v>
      </c>
      <c r="Q185" s="34">
        <v>8</v>
      </c>
      <c r="R185" s="34">
        <v>1</v>
      </c>
      <c r="S185" s="34">
        <v>4</v>
      </c>
      <c r="T185" s="36">
        <v>4.333333333333333</v>
      </c>
      <c r="U185" s="34">
        <v>51</v>
      </c>
      <c r="V185" s="34">
        <v>270</v>
      </c>
      <c r="W185" s="35">
        <v>39.38682758216736</v>
      </c>
      <c r="X185" s="34">
        <v>7</v>
      </c>
      <c r="Y185" s="34">
        <v>53</v>
      </c>
      <c r="Z185" s="34">
        <v>3280</v>
      </c>
      <c r="AA185" s="34">
        <v>9</v>
      </c>
      <c r="AB185" s="34">
        <v>73</v>
      </c>
      <c r="AC185" s="35">
        <v>5101</v>
      </c>
      <c r="AD185" s="34">
        <v>38</v>
      </c>
      <c r="AE185" s="34">
        <v>410</v>
      </c>
      <c r="AF185" s="35">
        <v>32</v>
      </c>
      <c r="AG185" s="38">
        <v>3.3333333333333335</v>
      </c>
      <c r="AH185" s="38">
        <v>22</v>
      </c>
      <c r="AI185" s="36">
        <v>0.04990024013548377</v>
      </c>
    </row>
  </sheetData>
  <sheetProtection/>
  <mergeCells count="9">
    <mergeCell ref="Q1:T1"/>
    <mergeCell ref="U1:W1"/>
    <mergeCell ref="X1:AC1"/>
    <mergeCell ref="AD1:AF1"/>
    <mergeCell ref="AG1:AI1"/>
    <mergeCell ref="L1:P1"/>
    <mergeCell ref="B1:E1"/>
    <mergeCell ref="F1:H1"/>
    <mergeCell ref="I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8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5"/>
  <cols>
    <col min="1" max="1" width="20.00390625" style="0" customWidth="1"/>
    <col min="32" max="32" width="9.140625" style="13" customWidth="1"/>
  </cols>
  <sheetData>
    <row r="1" spans="1:35" ht="15">
      <c r="A1" s="1"/>
      <c r="B1" s="49" t="s">
        <v>190</v>
      </c>
      <c r="C1" s="49"/>
      <c r="D1" s="49"/>
      <c r="E1" s="50"/>
      <c r="F1" s="48" t="s">
        <v>191</v>
      </c>
      <c r="G1" s="49"/>
      <c r="H1" s="50"/>
      <c r="I1" s="48" t="s">
        <v>192</v>
      </c>
      <c r="J1" s="49"/>
      <c r="K1" s="50"/>
      <c r="L1" s="48" t="s">
        <v>204</v>
      </c>
      <c r="M1" s="49"/>
      <c r="N1" s="49"/>
      <c r="O1" s="49"/>
      <c r="P1" s="50"/>
      <c r="Q1" s="48" t="s">
        <v>195</v>
      </c>
      <c r="R1" s="49"/>
      <c r="S1" s="49"/>
      <c r="T1" s="50"/>
      <c r="U1" s="48" t="s">
        <v>196</v>
      </c>
      <c r="V1" s="49"/>
      <c r="W1" s="50"/>
      <c r="X1" s="48" t="s">
        <v>197</v>
      </c>
      <c r="Y1" s="49"/>
      <c r="Z1" s="49"/>
      <c r="AA1" s="49"/>
      <c r="AB1" s="49"/>
      <c r="AC1" s="50"/>
      <c r="AD1" s="53" t="s">
        <v>198</v>
      </c>
      <c r="AE1" s="52"/>
      <c r="AF1" s="51"/>
      <c r="AG1" s="48" t="s">
        <v>199</v>
      </c>
      <c r="AH1" s="49"/>
      <c r="AI1" s="50"/>
    </row>
    <row r="2" spans="1:35" ht="68.25">
      <c r="A2" s="78" t="s">
        <v>88</v>
      </c>
      <c r="B2" s="88" t="s">
        <v>205</v>
      </c>
      <c r="C2" s="89" t="s">
        <v>206</v>
      </c>
      <c r="D2" s="90" t="s">
        <v>207</v>
      </c>
      <c r="E2" s="91" t="s">
        <v>208</v>
      </c>
      <c r="F2" s="80" t="s">
        <v>205</v>
      </c>
      <c r="G2" s="79" t="s">
        <v>206</v>
      </c>
      <c r="H2" s="90" t="s">
        <v>209</v>
      </c>
      <c r="I2" s="80" t="s">
        <v>205</v>
      </c>
      <c r="J2" s="79" t="s">
        <v>206</v>
      </c>
      <c r="K2" s="92" t="s">
        <v>210</v>
      </c>
      <c r="L2" s="80" t="s">
        <v>211</v>
      </c>
      <c r="M2" s="79" t="s">
        <v>212</v>
      </c>
      <c r="N2" s="79" t="s">
        <v>213</v>
      </c>
      <c r="O2" s="79" t="s">
        <v>214</v>
      </c>
      <c r="P2" s="79" t="s">
        <v>215</v>
      </c>
      <c r="Q2" s="81" t="s">
        <v>216</v>
      </c>
      <c r="R2" s="83" t="s">
        <v>217</v>
      </c>
      <c r="S2" s="83" t="s">
        <v>218</v>
      </c>
      <c r="T2" s="83" t="s">
        <v>219</v>
      </c>
      <c r="U2" s="81" t="s">
        <v>220</v>
      </c>
      <c r="V2" s="84" t="s">
        <v>221</v>
      </c>
      <c r="W2" s="86" t="s">
        <v>222</v>
      </c>
      <c r="X2" s="81" t="s">
        <v>223</v>
      </c>
      <c r="Y2" s="83" t="s">
        <v>224</v>
      </c>
      <c r="Z2" s="83" t="s">
        <v>225</v>
      </c>
      <c r="AA2" s="83" t="s">
        <v>226</v>
      </c>
      <c r="AB2" s="83" t="s">
        <v>227</v>
      </c>
      <c r="AC2" s="83" t="s">
        <v>228</v>
      </c>
      <c r="AD2" s="81" t="s">
        <v>205</v>
      </c>
      <c r="AE2" s="83" t="s">
        <v>206</v>
      </c>
      <c r="AF2" s="87" t="s">
        <v>229</v>
      </c>
      <c r="AG2" s="81" t="s">
        <v>230</v>
      </c>
      <c r="AH2" s="83" t="s">
        <v>231</v>
      </c>
      <c r="AI2" s="85" t="s">
        <v>232</v>
      </c>
    </row>
    <row r="3" spans="1:35" ht="15">
      <c r="A3" s="82" t="s">
        <v>89</v>
      </c>
      <c r="B3" s="32">
        <v>4</v>
      </c>
      <c r="C3" s="32">
        <v>7</v>
      </c>
      <c r="D3" s="32">
        <v>30.20501034294723</v>
      </c>
      <c r="E3" s="32">
        <v>0</v>
      </c>
      <c r="F3" s="24">
        <v>13</v>
      </c>
      <c r="G3" s="24">
        <v>340</v>
      </c>
      <c r="H3" s="25">
        <v>12877.647194148878</v>
      </c>
      <c r="I3" s="24">
        <v>9</v>
      </c>
      <c r="J3" s="24">
        <v>250</v>
      </c>
      <c r="K3" s="28">
        <v>4</v>
      </c>
      <c r="L3" s="24">
        <v>0</v>
      </c>
      <c r="M3" s="24">
        <v>0</v>
      </c>
      <c r="N3" s="24">
        <v>0</v>
      </c>
      <c r="O3" s="24">
        <v>6</v>
      </c>
      <c r="P3" s="25">
        <v>6</v>
      </c>
      <c r="Q3" s="24">
        <v>0</v>
      </c>
      <c r="R3" s="24">
        <v>0</v>
      </c>
      <c r="S3" s="24">
        <v>2</v>
      </c>
      <c r="T3" s="29">
        <v>0.6666666666666666</v>
      </c>
      <c r="U3" s="24">
        <v>8</v>
      </c>
      <c r="V3" s="24">
        <v>275</v>
      </c>
      <c r="W3" s="25">
        <v>36.43362129023018</v>
      </c>
      <c r="X3" s="24">
        <v>12</v>
      </c>
      <c r="Y3" s="24">
        <v>74</v>
      </c>
      <c r="Z3" s="24">
        <v>3350</v>
      </c>
      <c r="AA3" s="24">
        <v>11</v>
      </c>
      <c r="AB3" s="24">
        <v>77</v>
      </c>
      <c r="AC3" s="25">
        <v>3000</v>
      </c>
      <c r="AD3" s="24">
        <v>47</v>
      </c>
      <c r="AE3" s="24">
        <v>1642</v>
      </c>
      <c r="AF3" s="28">
        <v>25</v>
      </c>
      <c r="AG3" s="30" t="s">
        <v>0</v>
      </c>
      <c r="AH3" s="30" t="s">
        <v>0</v>
      </c>
      <c r="AI3" s="29">
        <v>0</v>
      </c>
    </row>
    <row r="4" spans="1:35" ht="15">
      <c r="A4" s="82" t="s">
        <v>1</v>
      </c>
      <c r="B4" s="32">
        <v>5</v>
      </c>
      <c r="C4" s="32">
        <v>5</v>
      </c>
      <c r="D4" s="32">
        <v>17.026404380892277</v>
      </c>
      <c r="E4" s="32">
        <v>0.028663980439212592</v>
      </c>
      <c r="F4" s="24">
        <v>24</v>
      </c>
      <c r="G4" s="24">
        <v>331</v>
      </c>
      <c r="H4" s="25">
        <v>386.0722861377104</v>
      </c>
      <c r="I4" s="24">
        <v>6</v>
      </c>
      <c r="J4" s="24">
        <v>42</v>
      </c>
      <c r="K4" s="25">
        <v>3.4056838749236187</v>
      </c>
      <c r="L4" s="24">
        <v>4</v>
      </c>
      <c r="M4" s="24">
        <v>0</v>
      </c>
      <c r="N4" s="24">
        <v>9.9</v>
      </c>
      <c r="O4" s="24">
        <v>9</v>
      </c>
      <c r="P4" s="25">
        <v>13</v>
      </c>
      <c r="Q4" s="24">
        <v>8</v>
      </c>
      <c r="R4" s="24">
        <v>9</v>
      </c>
      <c r="S4" s="24">
        <v>5</v>
      </c>
      <c r="T4" s="29">
        <v>7.333333333333333</v>
      </c>
      <c r="U4" s="24">
        <v>44</v>
      </c>
      <c r="V4" s="24">
        <v>244</v>
      </c>
      <c r="W4" s="25">
        <v>44.93725184393111</v>
      </c>
      <c r="X4" s="24">
        <v>7</v>
      </c>
      <c r="Y4" s="24">
        <v>19</v>
      </c>
      <c r="Z4" s="24">
        <v>725</v>
      </c>
      <c r="AA4" s="24">
        <v>9</v>
      </c>
      <c r="AB4" s="24">
        <v>18</v>
      </c>
      <c r="AC4" s="25">
        <v>710</v>
      </c>
      <c r="AD4" s="24">
        <v>39</v>
      </c>
      <c r="AE4" s="24">
        <v>390</v>
      </c>
      <c r="AF4" s="28">
        <v>38.7</v>
      </c>
      <c r="AG4" s="30" t="s">
        <v>0</v>
      </c>
      <c r="AH4" s="30" t="s">
        <v>0</v>
      </c>
      <c r="AI4" s="29">
        <v>0</v>
      </c>
    </row>
    <row r="5" spans="1:35" ht="15">
      <c r="A5" s="82" t="s">
        <v>90</v>
      </c>
      <c r="B5" s="32">
        <v>14</v>
      </c>
      <c r="C5" s="32">
        <v>24</v>
      </c>
      <c r="D5" s="32">
        <v>12.1320679002551</v>
      </c>
      <c r="E5" s="32">
        <v>30.95515581707943</v>
      </c>
      <c r="F5" s="24">
        <v>22</v>
      </c>
      <c r="G5" s="24">
        <v>240</v>
      </c>
      <c r="H5" s="25">
        <v>39.62259944586167</v>
      </c>
      <c r="I5" s="24">
        <v>11</v>
      </c>
      <c r="J5" s="24">
        <v>47</v>
      </c>
      <c r="K5" s="25">
        <v>7.094351314930457</v>
      </c>
      <c r="L5" s="24">
        <v>2</v>
      </c>
      <c r="M5" s="24">
        <v>0</v>
      </c>
      <c r="N5" s="24">
        <v>0.2</v>
      </c>
      <c r="O5" s="24">
        <v>3</v>
      </c>
      <c r="P5" s="25">
        <v>5</v>
      </c>
      <c r="Q5" s="24">
        <v>6</v>
      </c>
      <c r="R5" s="24">
        <v>6</v>
      </c>
      <c r="S5" s="24">
        <v>4</v>
      </c>
      <c r="T5" s="29">
        <v>5.333333333333333</v>
      </c>
      <c r="U5" s="24">
        <v>34</v>
      </c>
      <c r="V5" s="24">
        <v>451</v>
      </c>
      <c r="W5" s="25">
        <v>72.02287269353722</v>
      </c>
      <c r="X5" s="24">
        <v>8</v>
      </c>
      <c r="Y5" s="24">
        <v>17</v>
      </c>
      <c r="Z5" s="24">
        <v>1248</v>
      </c>
      <c r="AA5" s="24">
        <v>9</v>
      </c>
      <c r="AB5" s="24">
        <v>23</v>
      </c>
      <c r="AC5" s="25">
        <v>1428</v>
      </c>
      <c r="AD5" s="24">
        <v>46</v>
      </c>
      <c r="AE5" s="24">
        <v>630</v>
      </c>
      <c r="AF5" s="28">
        <v>21.9</v>
      </c>
      <c r="AG5" s="30">
        <v>2.5</v>
      </c>
      <c r="AH5" s="30">
        <v>7.000000000000001</v>
      </c>
      <c r="AI5" s="29">
        <v>41.66122055623585</v>
      </c>
    </row>
    <row r="6" spans="1:35" ht="15">
      <c r="A6" s="82" t="s">
        <v>2</v>
      </c>
      <c r="B6" s="32">
        <v>8</v>
      </c>
      <c r="C6" s="32">
        <v>68</v>
      </c>
      <c r="D6" s="32">
        <v>151.12833912601604</v>
      </c>
      <c r="E6" s="32">
        <v>29.012805350385374</v>
      </c>
      <c r="F6" s="24">
        <v>12</v>
      </c>
      <c r="G6" s="24">
        <v>328</v>
      </c>
      <c r="H6" s="25">
        <v>597.6870754096292</v>
      </c>
      <c r="I6" s="24">
        <v>7</v>
      </c>
      <c r="J6" s="24">
        <v>184</v>
      </c>
      <c r="K6" s="25">
        <v>11.410251899000704</v>
      </c>
      <c r="L6" s="24">
        <v>4</v>
      </c>
      <c r="M6" s="24">
        <v>0</v>
      </c>
      <c r="N6" s="24">
        <v>2.5</v>
      </c>
      <c r="O6" s="24">
        <v>4</v>
      </c>
      <c r="P6" s="25">
        <v>8</v>
      </c>
      <c r="Q6" s="24">
        <v>5</v>
      </c>
      <c r="R6" s="24">
        <v>6</v>
      </c>
      <c r="S6" s="24">
        <v>6</v>
      </c>
      <c r="T6" s="29">
        <v>5.666666666666667</v>
      </c>
      <c r="U6" s="24">
        <v>31</v>
      </c>
      <c r="V6" s="24">
        <v>272</v>
      </c>
      <c r="W6" s="25">
        <v>53.16364735919744</v>
      </c>
      <c r="X6" s="24">
        <v>11</v>
      </c>
      <c r="Y6" s="24">
        <v>65</v>
      </c>
      <c r="Z6" s="24">
        <v>2250</v>
      </c>
      <c r="AA6" s="24">
        <v>8</v>
      </c>
      <c r="AB6" s="24">
        <v>59</v>
      </c>
      <c r="AC6" s="25">
        <v>3240</v>
      </c>
      <c r="AD6" s="24">
        <v>46</v>
      </c>
      <c r="AE6" s="24">
        <v>1011</v>
      </c>
      <c r="AF6" s="28">
        <v>44.4</v>
      </c>
      <c r="AG6" s="30">
        <v>6.166666666666667</v>
      </c>
      <c r="AH6" s="30">
        <v>22</v>
      </c>
      <c r="AI6" s="29">
        <v>9.968525417071506</v>
      </c>
    </row>
    <row r="7" spans="1:35" ht="15">
      <c r="A7" s="82" t="s">
        <v>91</v>
      </c>
      <c r="B7" s="32">
        <v>8</v>
      </c>
      <c r="C7" s="32">
        <v>21</v>
      </c>
      <c r="D7" s="32">
        <v>9.585079701167041</v>
      </c>
      <c r="E7" s="32">
        <v>0</v>
      </c>
      <c r="F7" s="24">
        <v>13</v>
      </c>
      <c r="G7" s="24">
        <v>156</v>
      </c>
      <c r="H7" s="25">
        <v>21.336521471856596</v>
      </c>
      <c r="I7" s="24">
        <v>6</v>
      </c>
      <c r="J7" s="24">
        <v>26</v>
      </c>
      <c r="K7" s="25">
        <v>10.807258778672377</v>
      </c>
      <c r="L7" s="24">
        <v>0</v>
      </c>
      <c r="M7" s="24">
        <v>0</v>
      </c>
      <c r="N7" s="24">
        <v>0</v>
      </c>
      <c r="O7" s="24">
        <v>7</v>
      </c>
      <c r="P7" s="25">
        <v>7</v>
      </c>
      <c r="Q7" s="24">
        <v>4</v>
      </c>
      <c r="R7" s="24">
        <v>8</v>
      </c>
      <c r="S7" s="24">
        <v>7</v>
      </c>
      <c r="T7" s="29">
        <v>6.333333333333333</v>
      </c>
      <c r="U7" s="24">
        <v>56</v>
      </c>
      <c r="V7" s="24">
        <v>207</v>
      </c>
      <c r="W7" s="25">
        <v>41.53298396737093</v>
      </c>
      <c r="X7" s="24">
        <v>5</v>
      </c>
      <c r="Y7" s="24">
        <v>15</v>
      </c>
      <c r="Z7" s="24">
        <v>1133</v>
      </c>
      <c r="AA7" s="24">
        <v>5</v>
      </c>
      <c r="AB7" s="24">
        <v>15</v>
      </c>
      <c r="AC7" s="25">
        <v>1633</v>
      </c>
      <c r="AD7" s="24">
        <v>45</v>
      </c>
      <c r="AE7" s="24">
        <v>351</v>
      </c>
      <c r="AF7" s="28">
        <v>22.7</v>
      </c>
      <c r="AG7" s="30">
        <v>3</v>
      </c>
      <c r="AH7" s="30">
        <v>7.000000000000001</v>
      </c>
      <c r="AI7" s="29">
        <v>35.496405879607764</v>
      </c>
    </row>
    <row r="8" spans="1:35" ht="15">
      <c r="A8" s="82" t="s">
        <v>3</v>
      </c>
      <c r="B8" s="32">
        <v>15</v>
      </c>
      <c r="C8" s="32">
        <v>27</v>
      </c>
      <c r="D8" s="32">
        <v>10.980631391694827</v>
      </c>
      <c r="E8" s="32">
        <v>2.9445005340809893</v>
      </c>
      <c r="F8" s="24">
        <v>28</v>
      </c>
      <c r="G8" s="24">
        <v>338</v>
      </c>
      <c r="H8" s="25">
        <v>145.07130123340124</v>
      </c>
      <c r="I8" s="24">
        <v>6</v>
      </c>
      <c r="J8" s="24">
        <v>52</v>
      </c>
      <c r="K8" s="25">
        <v>6.988631847007143</v>
      </c>
      <c r="L8" s="24">
        <v>6</v>
      </c>
      <c r="M8" s="24">
        <v>100</v>
      </c>
      <c r="N8" s="24">
        <v>34.3</v>
      </c>
      <c r="O8" s="24">
        <v>4</v>
      </c>
      <c r="P8" s="25">
        <v>10</v>
      </c>
      <c r="Q8" s="24">
        <v>6</v>
      </c>
      <c r="R8" s="24">
        <v>2</v>
      </c>
      <c r="S8" s="24">
        <v>6</v>
      </c>
      <c r="T8" s="29">
        <v>4.666666666666667</v>
      </c>
      <c r="U8" s="24">
        <v>9</v>
      </c>
      <c r="V8" s="24">
        <v>453</v>
      </c>
      <c r="W8" s="25">
        <v>108.050137224504</v>
      </c>
      <c r="X8" s="24">
        <v>9</v>
      </c>
      <c r="Y8" s="24">
        <v>13</v>
      </c>
      <c r="Z8" s="24">
        <v>1480</v>
      </c>
      <c r="AA8" s="24">
        <v>7</v>
      </c>
      <c r="AB8" s="24">
        <v>16</v>
      </c>
      <c r="AC8" s="25">
        <v>1810</v>
      </c>
      <c r="AD8" s="24">
        <v>36</v>
      </c>
      <c r="AE8" s="24">
        <v>590</v>
      </c>
      <c r="AF8" s="28">
        <v>16.5</v>
      </c>
      <c r="AG8" s="30">
        <v>2.75</v>
      </c>
      <c r="AH8" s="30">
        <v>12</v>
      </c>
      <c r="AI8" s="29">
        <v>29.776725013813323</v>
      </c>
    </row>
    <row r="9" spans="1:35" ht="15">
      <c r="A9" s="82" t="s">
        <v>4</v>
      </c>
      <c r="B9" s="32">
        <v>6</v>
      </c>
      <c r="C9" s="32">
        <v>15</v>
      </c>
      <c r="D9" s="32">
        <v>2.638439471978617</v>
      </c>
      <c r="E9" s="32">
        <v>0</v>
      </c>
      <c r="F9" s="24">
        <v>20</v>
      </c>
      <c r="G9" s="24">
        <v>137</v>
      </c>
      <c r="H9" s="25">
        <v>104.88300234183504</v>
      </c>
      <c r="I9" s="24">
        <v>3</v>
      </c>
      <c r="J9" s="24">
        <v>4</v>
      </c>
      <c r="K9" s="25">
        <v>0.2520831641385818</v>
      </c>
      <c r="L9" s="24">
        <v>5</v>
      </c>
      <c r="M9" s="24">
        <v>34.5</v>
      </c>
      <c r="N9" s="24">
        <v>4.4</v>
      </c>
      <c r="O9" s="24">
        <v>6</v>
      </c>
      <c r="P9" s="25">
        <v>11</v>
      </c>
      <c r="Q9" s="24">
        <v>5</v>
      </c>
      <c r="R9" s="24">
        <v>2</v>
      </c>
      <c r="S9" s="24">
        <v>8</v>
      </c>
      <c r="T9" s="29">
        <v>5</v>
      </c>
      <c r="U9" s="24">
        <v>50</v>
      </c>
      <c r="V9" s="24">
        <v>958</v>
      </c>
      <c r="W9" s="25">
        <v>36.2065200993476</v>
      </c>
      <c r="X9" s="24">
        <v>5</v>
      </c>
      <c r="Y9" s="24">
        <v>17</v>
      </c>
      <c r="Z9" s="24">
        <v>1731</v>
      </c>
      <c r="AA9" s="24">
        <v>7</v>
      </c>
      <c r="AB9" s="24">
        <v>20</v>
      </c>
      <c r="AC9" s="25">
        <v>2096</v>
      </c>
      <c r="AD9" s="24">
        <v>48</v>
      </c>
      <c r="AE9" s="24">
        <v>285</v>
      </c>
      <c r="AF9" s="28">
        <v>19</v>
      </c>
      <c r="AG9" s="30">
        <v>1.9166666666666667</v>
      </c>
      <c r="AH9" s="30">
        <v>4</v>
      </c>
      <c r="AI9" s="29">
        <v>41.80896452269033</v>
      </c>
    </row>
    <row r="10" spans="1:35" ht="15">
      <c r="A10" s="82" t="s">
        <v>5</v>
      </c>
      <c r="B10" s="32">
        <v>2</v>
      </c>
      <c r="C10" s="32">
        <v>2</v>
      </c>
      <c r="D10" s="32">
        <v>0.7917278625310917</v>
      </c>
      <c r="E10" s="32">
        <v>0</v>
      </c>
      <c r="F10" s="24">
        <v>16</v>
      </c>
      <c r="G10" s="24">
        <v>221</v>
      </c>
      <c r="H10" s="25">
        <v>12.922384240266842</v>
      </c>
      <c r="I10" s="24">
        <v>5</v>
      </c>
      <c r="J10" s="24">
        <v>5</v>
      </c>
      <c r="K10" s="25">
        <v>4.940638327162814</v>
      </c>
      <c r="L10" s="24">
        <v>5</v>
      </c>
      <c r="M10" s="24">
        <v>100</v>
      </c>
      <c r="N10" s="24">
        <v>0</v>
      </c>
      <c r="O10" s="24">
        <v>9</v>
      </c>
      <c r="P10" s="25">
        <v>14</v>
      </c>
      <c r="Q10" s="24">
        <v>8</v>
      </c>
      <c r="R10" s="24">
        <v>2</v>
      </c>
      <c r="S10" s="24">
        <v>7</v>
      </c>
      <c r="T10" s="29">
        <v>5.666666666666667</v>
      </c>
      <c r="U10" s="24">
        <v>12</v>
      </c>
      <c r="V10" s="24">
        <v>107</v>
      </c>
      <c r="W10" s="25">
        <v>47.96320656132902</v>
      </c>
      <c r="X10" s="24">
        <v>6</v>
      </c>
      <c r="Y10" s="24">
        <v>9</v>
      </c>
      <c r="Z10" s="24">
        <v>1060</v>
      </c>
      <c r="AA10" s="24">
        <v>5</v>
      </c>
      <c r="AB10" s="24">
        <v>8</v>
      </c>
      <c r="AC10" s="25">
        <v>1119</v>
      </c>
      <c r="AD10" s="24">
        <v>28</v>
      </c>
      <c r="AE10" s="24">
        <v>395</v>
      </c>
      <c r="AF10" s="28">
        <v>20.7</v>
      </c>
      <c r="AG10" s="30">
        <v>1</v>
      </c>
      <c r="AH10" s="30">
        <v>8</v>
      </c>
      <c r="AI10" s="29">
        <v>78.84005437245129</v>
      </c>
    </row>
    <row r="11" spans="1:35" ht="15">
      <c r="A11" s="82" t="s">
        <v>6</v>
      </c>
      <c r="B11" s="32">
        <v>8</v>
      </c>
      <c r="C11" s="32">
        <v>28</v>
      </c>
      <c r="D11" s="32">
        <v>5.058233548278546</v>
      </c>
      <c r="E11" s="32">
        <v>52.008864333063784</v>
      </c>
      <c r="F11" s="24">
        <v>14</v>
      </c>
      <c r="G11" s="24">
        <v>194</v>
      </c>
      <c r="H11" s="25">
        <v>71.4066847617442</v>
      </c>
      <c r="I11" s="24">
        <v>3</v>
      </c>
      <c r="J11" s="24">
        <v>32</v>
      </c>
      <c r="K11" s="25">
        <v>4.5163813062973635</v>
      </c>
      <c r="L11" s="24">
        <v>6</v>
      </c>
      <c r="M11" s="24">
        <v>39.2</v>
      </c>
      <c r="N11" s="24">
        <v>1.4</v>
      </c>
      <c r="O11" s="24">
        <v>7</v>
      </c>
      <c r="P11" s="25">
        <v>13</v>
      </c>
      <c r="Q11" s="24">
        <v>3</v>
      </c>
      <c r="R11" s="24">
        <v>5</v>
      </c>
      <c r="S11" s="24">
        <v>4</v>
      </c>
      <c r="T11" s="29">
        <v>4</v>
      </c>
      <c r="U11" s="24">
        <v>22</v>
      </c>
      <c r="V11" s="24">
        <v>170</v>
      </c>
      <c r="W11" s="25">
        <v>55.51772111334561</v>
      </c>
      <c r="X11" s="24">
        <v>4</v>
      </c>
      <c r="Y11" s="24">
        <v>7</v>
      </c>
      <c r="Z11" s="24">
        <v>1180</v>
      </c>
      <c r="AA11" s="24">
        <v>5</v>
      </c>
      <c r="AB11" s="24">
        <v>8</v>
      </c>
      <c r="AC11" s="25">
        <v>1195</v>
      </c>
      <c r="AD11" s="24">
        <v>25</v>
      </c>
      <c r="AE11" s="24">
        <v>397</v>
      </c>
      <c r="AF11" s="28">
        <v>18</v>
      </c>
      <c r="AG11" s="30">
        <v>1.0833333333333333</v>
      </c>
      <c r="AH11" s="30">
        <v>18</v>
      </c>
      <c r="AI11" s="29">
        <v>71.48436888604236</v>
      </c>
    </row>
    <row r="12" spans="1:35" ht="15">
      <c r="A12" s="82" t="s">
        <v>7</v>
      </c>
      <c r="B12" s="32">
        <v>6</v>
      </c>
      <c r="C12" s="32">
        <v>10</v>
      </c>
      <c r="D12" s="32">
        <v>2.9119337361560618</v>
      </c>
      <c r="E12" s="32">
        <v>0</v>
      </c>
      <c r="F12" s="24">
        <v>31</v>
      </c>
      <c r="G12" s="24">
        <v>207</v>
      </c>
      <c r="H12" s="25">
        <v>369.0328341416985</v>
      </c>
      <c r="I12" s="24">
        <v>4</v>
      </c>
      <c r="J12" s="24">
        <v>11</v>
      </c>
      <c r="K12" s="25">
        <v>0.2185651077573562</v>
      </c>
      <c r="L12" s="24">
        <v>5</v>
      </c>
      <c r="M12" s="24">
        <v>0</v>
      </c>
      <c r="N12" s="24">
        <v>6.9</v>
      </c>
      <c r="O12" s="24">
        <v>8</v>
      </c>
      <c r="P12" s="25">
        <v>13</v>
      </c>
      <c r="Q12" s="24">
        <v>7</v>
      </c>
      <c r="R12" s="24">
        <v>5</v>
      </c>
      <c r="S12" s="24">
        <v>8</v>
      </c>
      <c r="T12" s="29">
        <v>6.666666666666667</v>
      </c>
      <c r="U12" s="24">
        <v>22</v>
      </c>
      <c r="V12" s="24">
        <v>376</v>
      </c>
      <c r="W12" s="25">
        <v>40.88348012431707</v>
      </c>
      <c r="X12" s="24">
        <v>9</v>
      </c>
      <c r="Y12" s="24">
        <v>46</v>
      </c>
      <c r="Z12" s="24">
        <v>2980</v>
      </c>
      <c r="AA12" s="24">
        <v>14</v>
      </c>
      <c r="AB12" s="24">
        <v>50</v>
      </c>
      <c r="AC12" s="25">
        <v>3480</v>
      </c>
      <c r="AD12" s="24">
        <v>39</v>
      </c>
      <c r="AE12" s="24">
        <v>237</v>
      </c>
      <c r="AF12" s="28">
        <v>18.5</v>
      </c>
      <c r="AG12" s="30">
        <v>2.6666666666666665</v>
      </c>
      <c r="AH12" s="30">
        <v>8</v>
      </c>
      <c r="AI12" s="29">
        <v>30.05948381768293</v>
      </c>
    </row>
    <row r="13" spans="1:35" ht="15">
      <c r="A13" s="82" t="s">
        <v>92</v>
      </c>
      <c r="B13" s="32">
        <v>7</v>
      </c>
      <c r="C13" s="32">
        <v>31</v>
      </c>
      <c r="D13" s="32">
        <v>8.490996630811857</v>
      </c>
      <c r="E13" s="32">
        <v>0</v>
      </c>
      <c r="F13" s="24">
        <v>18</v>
      </c>
      <c r="G13" s="24">
        <v>197</v>
      </c>
      <c r="H13" s="25">
        <v>208.6034874070508</v>
      </c>
      <c r="I13" s="24">
        <v>7</v>
      </c>
      <c r="J13" s="24">
        <v>48</v>
      </c>
      <c r="K13" s="25">
        <v>12.503885340360627</v>
      </c>
      <c r="L13" s="24">
        <v>0</v>
      </c>
      <c r="M13" s="24">
        <v>0</v>
      </c>
      <c r="N13" s="24">
        <v>0</v>
      </c>
      <c r="O13" s="24">
        <v>9</v>
      </c>
      <c r="P13" s="25">
        <v>9</v>
      </c>
      <c r="Q13" s="24">
        <v>2</v>
      </c>
      <c r="R13" s="24">
        <v>5</v>
      </c>
      <c r="S13" s="24">
        <v>7</v>
      </c>
      <c r="T13" s="29">
        <v>4.666666666666667</v>
      </c>
      <c r="U13" s="24">
        <v>17</v>
      </c>
      <c r="V13" s="24">
        <v>58</v>
      </c>
      <c r="W13" s="25">
        <v>46.988577131270034</v>
      </c>
      <c r="X13" s="24">
        <v>5</v>
      </c>
      <c r="Y13" s="24">
        <v>16</v>
      </c>
      <c r="Z13" s="24">
        <v>930</v>
      </c>
      <c r="AA13" s="24">
        <v>5</v>
      </c>
      <c r="AB13" s="24">
        <v>13</v>
      </c>
      <c r="AC13" s="25">
        <v>1380</v>
      </c>
      <c r="AD13" s="24">
        <v>49</v>
      </c>
      <c r="AE13" s="24">
        <v>427</v>
      </c>
      <c r="AF13" s="28">
        <v>28.9</v>
      </c>
      <c r="AG13" s="30">
        <v>5</v>
      </c>
      <c r="AH13" s="30">
        <v>3.5000000000000004</v>
      </c>
      <c r="AI13" s="29">
        <v>54.70710629962788</v>
      </c>
    </row>
    <row r="14" spans="1:35" ht="15">
      <c r="A14" s="82" t="s">
        <v>93</v>
      </c>
      <c r="B14" s="32">
        <v>7</v>
      </c>
      <c r="C14" s="32">
        <v>9</v>
      </c>
      <c r="D14" s="32">
        <v>0.5368383651529066</v>
      </c>
      <c r="E14" s="32">
        <v>195.21395096469334</v>
      </c>
      <c r="F14" s="24">
        <v>13</v>
      </c>
      <c r="G14" s="24">
        <v>43</v>
      </c>
      <c r="H14" s="25">
        <v>54.6125668870052</v>
      </c>
      <c r="I14" s="24">
        <v>2</v>
      </c>
      <c r="J14" s="24">
        <v>31</v>
      </c>
      <c r="K14" s="25">
        <v>0.9029282092644705</v>
      </c>
      <c r="L14" s="24">
        <v>4</v>
      </c>
      <c r="M14" s="24">
        <v>34.9</v>
      </c>
      <c r="N14" s="24">
        <v>0</v>
      </c>
      <c r="O14" s="24">
        <v>4</v>
      </c>
      <c r="P14" s="25">
        <v>8</v>
      </c>
      <c r="Q14" s="24">
        <v>8</v>
      </c>
      <c r="R14" s="24">
        <v>4</v>
      </c>
      <c r="S14" s="24">
        <v>5</v>
      </c>
      <c r="T14" s="29">
        <v>5.666666666666667</v>
      </c>
      <c r="U14" s="24">
        <v>25</v>
      </c>
      <c r="V14" s="24">
        <v>36</v>
      </c>
      <c r="W14" s="25">
        <v>15.024620807294205</v>
      </c>
      <c r="X14" s="24">
        <v>5</v>
      </c>
      <c r="Y14" s="24">
        <v>14</v>
      </c>
      <c r="Z14" s="24">
        <v>955</v>
      </c>
      <c r="AA14" s="24">
        <v>6</v>
      </c>
      <c r="AB14" s="24">
        <v>15</v>
      </c>
      <c r="AC14" s="25">
        <v>995</v>
      </c>
      <c r="AD14" s="24">
        <v>48</v>
      </c>
      <c r="AE14" s="24">
        <v>635</v>
      </c>
      <c r="AF14" s="28">
        <v>14.7</v>
      </c>
      <c r="AG14" s="30">
        <v>2.5</v>
      </c>
      <c r="AH14" s="30">
        <v>9.5</v>
      </c>
      <c r="AI14" s="29">
        <v>63.23946586737785</v>
      </c>
    </row>
    <row r="15" spans="1:35" ht="15">
      <c r="A15" s="82" t="s">
        <v>8</v>
      </c>
      <c r="B15" s="32">
        <v>7</v>
      </c>
      <c r="C15" s="32">
        <v>44</v>
      </c>
      <c r="D15" s="32">
        <v>36.22109110957314</v>
      </c>
      <c r="E15" s="32">
        <v>0</v>
      </c>
      <c r="F15" s="24">
        <v>14</v>
      </c>
      <c r="G15" s="24">
        <v>231</v>
      </c>
      <c r="H15" s="25">
        <v>645.0860988679595</v>
      </c>
      <c r="I15" s="24">
        <v>8</v>
      </c>
      <c r="J15" s="24">
        <v>245</v>
      </c>
      <c r="K15" s="25">
        <v>10.243527917827931</v>
      </c>
      <c r="L15" s="24">
        <v>2</v>
      </c>
      <c r="M15" s="24">
        <v>0</v>
      </c>
      <c r="N15" s="24">
        <v>0.9</v>
      </c>
      <c r="O15" s="24">
        <v>7</v>
      </c>
      <c r="P15" s="25">
        <v>9</v>
      </c>
      <c r="Q15" s="24">
        <v>6</v>
      </c>
      <c r="R15" s="24">
        <v>7</v>
      </c>
      <c r="S15" s="24">
        <v>7</v>
      </c>
      <c r="T15" s="29">
        <v>6.666666666666667</v>
      </c>
      <c r="U15" s="24">
        <v>21</v>
      </c>
      <c r="V15" s="24">
        <v>302</v>
      </c>
      <c r="W15" s="25">
        <v>34.96377052599934</v>
      </c>
      <c r="X15" s="24">
        <v>6</v>
      </c>
      <c r="Y15" s="24">
        <v>25</v>
      </c>
      <c r="Z15" s="24">
        <v>970</v>
      </c>
      <c r="AA15" s="24">
        <v>8</v>
      </c>
      <c r="AB15" s="24">
        <v>29</v>
      </c>
      <c r="AC15" s="25">
        <v>1375</v>
      </c>
      <c r="AD15" s="24">
        <v>41</v>
      </c>
      <c r="AE15" s="24">
        <v>1442</v>
      </c>
      <c r="AF15" s="28">
        <v>63.3</v>
      </c>
      <c r="AG15" s="30">
        <v>4</v>
      </c>
      <c r="AH15" s="30">
        <v>8</v>
      </c>
      <c r="AI15" s="29">
        <v>23.19622611097994</v>
      </c>
    </row>
    <row r="16" spans="1:35" ht="15">
      <c r="A16" s="82" t="s">
        <v>9</v>
      </c>
      <c r="B16" s="32">
        <v>5</v>
      </c>
      <c r="C16" s="32">
        <v>6</v>
      </c>
      <c r="D16" s="32">
        <v>1.706205694341504</v>
      </c>
      <c r="E16" s="32">
        <v>0</v>
      </c>
      <c r="F16" s="24">
        <v>15</v>
      </c>
      <c r="G16" s="24">
        <v>161</v>
      </c>
      <c r="H16" s="25">
        <v>35.14328742158341</v>
      </c>
      <c r="I16" s="24">
        <v>3</v>
      </c>
      <c r="J16" s="24">
        <v>18</v>
      </c>
      <c r="K16" s="25">
        <v>0.02229442107272899</v>
      </c>
      <c r="L16" s="24">
        <v>5</v>
      </c>
      <c r="M16" s="24">
        <v>0</v>
      </c>
      <c r="N16" s="24">
        <v>23.4</v>
      </c>
      <c r="O16" s="24">
        <v>2</v>
      </c>
      <c r="P16" s="25">
        <v>7</v>
      </c>
      <c r="Q16" s="24">
        <v>5</v>
      </c>
      <c r="R16" s="24">
        <v>1</v>
      </c>
      <c r="S16" s="24">
        <v>8</v>
      </c>
      <c r="T16" s="29">
        <v>4.666666666666667</v>
      </c>
      <c r="U16" s="24">
        <v>107</v>
      </c>
      <c r="V16" s="24">
        <v>900</v>
      </c>
      <c r="W16" s="25">
        <v>99.7004637486735</v>
      </c>
      <c r="X16" s="24">
        <v>8</v>
      </c>
      <c r="Y16" s="24">
        <v>16</v>
      </c>
      <c r="Z16" s="24">
        <v>1772</v>
      </c>
      <c r="AA16" s="24">
        <v>8</v>
      </c>
      <c r="AB16" s="24">
        <v>21</v>
      </c>
      <c r="AC16" s="25">
        <v>1770</v>
      </c>
      <c r="AD16" s="24">
        <v>28</v>
      </c>
      <c r="AE16" s="24">
        <v>225</v>
      </c>
      <c r="AF16" s="28">
        <v>23.4</v>
      </c>
      <c r="AG16" s="30">
        <v>5.75</v>
      </c>
      <c r="AH16" s="30">
        <v>22</v>
      </c>
      <c r="AI16" s="29">
        <v>33.39069301561896</v>
      </c>
    </row>
    <row r="17" spans="1:35" ht="15">
      <c r="A17" s="82" t="s">
        <v>94</v>
      </c>
      <c r="B17" s="32">
        <v>3</v>
      </c>
      <c r="C17" s="32">
        <v>4</v>
      </c>
      <c r="D17" s="32">
        <v>5.257920805772192</v>
      </c>
      <c r="E17" s="32">
        <v>19.384615815791342</v>
      </c>
      <c r="F17" s="24">
        <v>14</v>
      </c>
      <c r="G17" s="24">
        <v>169</v>
      </c>
      <c r="H17" s="25">
        <v>63.497124127030645</v>
      </c>
      <c r="I17" s="24">
        <v>7</v>
      </c>
      <c r="J17" s="24">
        <v>79</v>
      </c>
      <c r="K17" s="25">
        <v>12.718858569545135</v>
      </c>
      <c r="L17" s="24">
        <v>4</v>
      </c>
      <c r="M17" s="24">
        <v>0</v>
      </c>
      <c r="N17" s="24">
        <v>56.5</v>
      </c>
      <c r="O17" s="24">
        <v>7</v>
      </c>
      <c r="P17" s="25">
        <v>11</v>
      </c>
      <c r="Q17" s="24">
        <v>8</v>
      </c>
      <c r="R17" s="24">
        <v>6</v>
      </c>
      <c r="S17" s="24">
        <v>7</v>
      </c>
      <c r="T17" s="29">
        <v>7</v>
      </c>
      <c r="U17" s="24">
        <v>11</v>
      </c>
      <c r="V17" s="24">
        <v>156</v>
      </c>
      <c r="W17" s="25">
        <v>57.261928415569216</v>
      </c>
      <c r="X17" s="24">
        <v>4</v>
      </c>
      <c r="Y17" s="24">
        <v>8</v>
      </c>
      <c r="Z17" s="24">
        <v>1619</v>
      </c>
      <c r="AA17" s="24">
        <v>5</v>
      </c>
      <c r="AB17" s="24">
        <v>9</v>
      </c>
      <c r="AC17" s="25">
        <v>1600</v>
      </c>
      <c r="AD17" s="24">
        <v>25</v>
      </c>
      <c r="AE17" s="24">
        <v>505</v>
      </c>
      <c r="AF17" s="28">
        <v>16.6</v>
      </c>
      <c r="AG17" s="30">
        <v>0.9166666666666666</v>
      </c>
      <c r="AH17" s="30">
        <v>3.5000000000000004</v>
      </c>
      <c r="AI17" s="29">
        <v>86.32997213924293</v>
      </c>
    </row>
    <row r="18" spans="1:35" ht="15">
      <c r="A18" s="82" t="s">
        <v>95</v>
      </c>
      <c r="B18" s="32">
        <v>9</v>
      </c>
      <c r="C18" s="32">
        <v>44</v>
      </c>
      <c r="D18" s="32">
        <v>50.56062885345277</v>
      </c>
      <c r="E18" s="32">
        <v>0.026116027300337175</v>
      </c>
      <c r="F18" s="24">
        <v>11</v>
      </c>
      <c r="G18" s="24">
        <v>66</v>
      </c>
      <c r="H18" s="25">
        <v>17.631452351003635</v>
      </c>
      <c r="I18" s="24">
        <v>8</v>
      </c>
      <c r="J18" s="24">
        <v>60</v>
      </c>
      <c r="K18" s="25">
        <v>4.74667453518673</v>
      </c>
      <c r="L18" s="24">
        <v>0</v>
      </c>
      <c r="M18" s="24">
        <v>0</v>
      </c>
      <c r="N18" s="24">
        <v>0</v>
      </c>
      <c r="O18" s="24">
        <v>8</v>
      </c>
      <c r="P18" s="25">
        <v>8</v>
      </c>
      <c r="Q18" s="24">
        <v>3</v>
      </c>
      <c r="R18" s="24">
        <v>4</v>
      </c>
      <c r="S18" s="24">
        <v>6</v>
      </c>
      <c r="T18" s="29">
        <v>4.333333333333333</v>
      </c>
      <c r="U18" s="24">
        <v>40</v>
      </c>
      <c r="V18" s="24">
        <v>147</v>
      </c>
      <c r="W18" s="25">
        <v>28.85836983578372</v>
      </c>
      <c r="X18" s="24">
        <v>7</v>
      </c>
      <c r="Y18" s="24">
        <v>21</v>
      </c>
      <c r="Z18" s="24">
        <v>1710</v>
      </c>
      <c r="AA18" s="24">
        <v>6</v>
      </c>
      <c r="AB18" s="24">
        <v>21</v>
      </c>
      <c r="AC18" s="25">
        <v>1870</v>
      </c>
      <c r="AD18" s="24">
        <v>51</v>
      </c>
      <c r="AE18" s="24">
        <v>892</v>
      </c>
      <c r="AF18" s="28">
        <v>27.5</v>
      </c>
      <c r="AG18" s="30">
        <v>1</v>
      </c>
      <c r="AH18" s="30">
        <v>22.5</v>
      </c>
      <c r="AI18" s="29">
        <v>63.40000682096624</v>
      </c>
    </row>
    <row r="19" spans="1:35" ht="15">
      <c r="A19" s="82" t="s">
        <v>10</v>
      </c>
      <c r="B19" s="32">
        <v>7</v>
      </c>
      <c r="C19" s="32">
        <v>31</v>
      </c>
      <c r="D19" s="32">
        <v>155.54417219685783</v>
      </c>
      <c r="E19" s="32">
        <v>290.7911239425272</v>
      </c>
      <c r="F19" s="24">
        <v>15</v>
      </c>
      <c r="G19" s="24">
        <v>410</v>
      </c>
      <c r="H19" s="25">
        <v>254.423332026655</v>
      </c>
      <c r="I19" s="24">
        <v>4</v>
      </c>
      <c r="J19" s="24">
        <v>120</v>
      </c>
      <c r="K19" s="25">
        <v>11.800742315429034</v>
      </c>
      <c r="L19" s="24">
        <v>1</v>
      </c>
      <c r="M19" s="24">
        <v>0</v>
      </c>
      <c r="N19" s="24">
        <v>10.9</v>
      </c>
      <c r="O19" s="24">
        <v>3</v>
      </c>
      <c r="P19" s="25">
        <v>4</v>
      </c>
      <c r="Q19" s="24">
        <v>6</v>
      </c>
      <c r="R19" s="24">
        <v>1</v>
      </c>
      <c r="S19" s="24">
        <v>3</v>
      </c>
      <c r="T19" s="29">
        <v>3.3333333333333335</v>
      </c>
      <c r="U19" s="24">
        <v>55</v>
      </c>
      <c r="V19" s="24">
        <v>270</v>
      </c>
      <c r="W19" s="25">
        <v>73.25050839475271</v>
      </c>
      <c r="X19" s="24">
        <v>7</v>
      </c>
      <c r="Y19" s="24">
        <v>30</v>
      </c>
      <c r="Z19" s="24">
        <v>1251</v>
      </c>
      <c r="AA19" s="24">
        <v>7</v>
      </c>
      <c r="AB19" s="24">
        <v>32</v>
      </c>
      <c r="AC19" s="25">
        <v>1400</v>
      </c>
      <c r="AD19" s="24">
        <v>42</v>
      </c>
      <c r="AE19" s="24">
        <v>825</v>
      </c>
      <c r="AF19" s="28">
        <v>64.7</v>
      </c>
      <c r="AG19" s="30">
        <v>4</v>
      </c>
      <c r="AH19" s="30">
        <v>21.5</v>
      </c>
      <c r="AI19" s="29">
        <v>16.65115989358221</v>
      </c>
    </row>
    <row r="20" spans="1:35" ht="15">
      <c r="A20" s="82" t="s">
        <v>96</v>
      </c>
      <c r="B20" s="32">
        <v>8</v>
      </c>
      <c r="C20" s="32">
        <v>46</v>
      </c>
      <c r="D20" s="32">
        <v>8.032000168077378</v>
      </c>
      <c r="E20" s="32">
        <v>0</v>
      </c>
      <c r="F20" s="24">
        <v>25</v>
      </c>
      <c r="G20" s="24">
        <v>183</v>
      </c>
      <c r="H20" s="25">
        <v>149.03173527975198</v>
      </c>
      <c r="I20" s="24">
        <v>5</v>
      </c>
      <c r="J20" s="24">
        <v>64</v>
      </c>
      <c r="K20" s="25">
        <v>0.005005502460726136</v>
      </c>
      <c r="L20" s="24">
        <v>0</v>
      </c>
      <c r="M20" s="24">
        <v>0</v>
      </c>
      <c r="N20" s="24">
        <v>0</v>
      </c>
      <c r="O20" s="24">
        <v>2</v>
      </c>
      <c r="P20" s="25">
        <v>2</v>
      </c>
      <c r="Q20" s="24">
        <v>5</v>
      </c>
      <c r="R20" s="24">
        <v>3</v>
      </c>
      <c r="S20" s="24">
        <v>4</v>
      </c>
      <c r="T20" s="29">
        <v>4</v>
      </c>
      <c r="U20" s="24">
        <v>18</v>
      </c>
      <c r="V20" s="24">
        <v>274</v>
      </c>
      <c r="W20" s="25">
        <v>40.5831467054284</v>
      </c>
      <c r="X20" s="24">
        <v>8</v>
      </c>
      <c r="Y20" s="24">
        <v>38</v>
      </c>
      <c r="Z20" s="24">
        <v>1210</v>
      </c>
      <c r="AA20" s="24">
        <v>11</v>
      </c>
      <c r="AB20" s="24">
        <v>38</v>
      </c>
      <c r="AC20" s="25">
        <v>2140</v>
      </c>
      <c r="AD20" s="24">
        <v>47</v>
      </c>
      <c r="AE20" s="24">
        <v>225</v>
      </c>
      <c r="AF20" s="28">
        <v>0.1</v>
      </c>
      <c r="AG20" s="30" t="s">
        <v>0</v>
      </c>
      <c r="AH20" s="30" t="s">
        <v>0</v>
      </c>
      <c r="AI20" s="29">
        <v>0</v>
      </c>
    </row>
    <row r="21" spans="1:35" ht="15">
      <c r="A21" s="82" t="s">
        <v>11</v>
      </c>
      <c r="B21" s="32">
        <v>15</v>
      </c>
      <c r="C21" s="32">
        <v>50</v>
      </c>
      <c r="D21" s="32">
        <v>99.24654553557885</v>
      </c>
      <c r="E21" s="32">
        <v>2.4871119812112013</v>
      </c>
      <c r="F21" s="24">
        <v>17</v>
      </c>
      <c r="G21" s="24">
        <v>249</v>
      </c>
      <c r="H21" s="25">
        <v>107.37197353968895</v>
      </c>
      <c r="I21" s="24">
        <v>7</v>
      </c>
      <c r="J21" s="24">
        <v>92</v>
      </c>
      <c r="K21" s="25">
        <v>4.823324557557457</v>
      </c>
      <c r="L21" s="24">
        <v>6</v>
      </c>
      <c r="M21" s="24">
        <v>33.9</v>
      </c>
      <c r="N21" s="24">
        <v>11.6</v>
      </c>
      <c r="O21" s="24">
        <v>1</v>
      </c>
      <c r="P21" s="25">
        <v>7</v>
      </c>
      <c r="Q21" s="24">
        <v>1</v>
      </c>
      <c r="R21" s="24">
        <v>5</v>
      </c>
      <c r="S21" s="24">
        <v>6</v>
      </c>
      <c r="T21" s="29">
        <v>4</v>
      </c>
      <c r="U21" s="24">
        <v>42</v>
      </c>
      <c r="V21" s="24">
        <v>1080</v>
      </c>
      <c r="W21" s="25">
        <v>80.02865543414336</v>
      </c>
      <c r="X21" s="24">
        <v>8</v>
      </c>
      <c r="Y21" s="24">
        <v>19</v>
      </c>
      <c r="Z21" s="24">
        <v>1425</v>
      </c>
      <c r="AA21" s="24">
        <v>7</v>
      </c>
      <c r="AB21" s="24">
        <v>23</v>
      </c>
      <c r="AC21" s="25">
        <v>1747</v>
      </c>
      <c r="AD21" s="24">
        <v>40</v>
      </c>
      <c r="AE21" s="24">
        <v>591</v>
      </c>
      <c r="AF21" s="28">
        <v>33.2</v>
      </c>
      <c r="AG21" s="30">
        <v>1.75</v>
      </c>
      <c r="AH21" s="30">
        <v>14.499999999999998</v>
      </c>
      <c r="AI21" s="29">
        <v>37.33268112860142</v>
      </c>
    </row>
    <row r="22" spans="1:35" ht="15">
      <c r="A22" s="82" t="s">
        <v>97</v>
      </c>
      <c r="B22" s="32">
        <v>12</v>
      </c>
      <c r="C22" s="32">
        <v>60</v>
      </c>
      <c r="D22" s="32">
        <v>15.752608669892366</v>
      </c>
      <c r="E22" s="32">
        <v>29.806260491754713</v>
      </c>
      <c r="F22" s="24">
        <v>16</v>
      </c>
      <c r="G22" s="24">
        <v>255</v>
      </c>
      <c r="H22" s="25">
        <v>564.7133854448504</v>
      </c>
      <c r="I22" s="24">
        <v>7</v>
      </c>
      <c r="J22" s="24">
        <v>84</v>
      </c>
      <c r="K22" s="25">
        <v>5.185693002863631</v>
      </c>
      <c r="L22" s="24">
        <v>5</v>
      </c>
      <c r="M22" s="24">
        <v>64.3</v>
      </c>
      <c r="N22" s="24">
        <v>23.2</v>
      </c>
      <c r="O22" s="24">
        <v>5</v>
      </c>
      <c r="P22" s="25">
        <v>10</v>
      </c>
      <c r="Q22" s="24">
        <v>3</v>
      </c>
      <c r="R22" s="24">
        <v>6</v>
      </c>
      <c r="S22" s="24">
        <v>6</v>
      </c>
      <c r="T22" s="29">
        <v>5</v>
      </c>
      <c r="U22" s="24">
        <v>51</v>
      </c>
      <c r="V22" s="24">
        <v>422</v>
      </c>
      <c r="W22" s="25">
        <v>27.08206148970857</v>
      </c>
      <c r="X22" s="24">
        <v>6</v>
      </c>
      <c r="Y22" s="24">
        <v>16</v>
      </c>
      <c r="Z22" s="24">
        <v>1125</v>
      </c>
      <c r="AA22" s="24">
        <v>7</v>
      </c>
      <c r="AB22" s="24">
        <v>16</v>
      </c>
      <c r="AC22" s="25">
        <v>1090</v>
      </c>
      <c r="AD22" s="24">
        <v>38</v>
      </c>
      <c r="AE22" s="24">
        <v>595</v>
      </c>
      <c r="AF22" s="28">
        <v>38.4</v>
      </c>
      <c r="AG22" s="30">
        <v>3.25</v>
      </c>
      <c r="AH22" s="30">
        <v>9</v>
      </c>
      <c r="AI22" s="29">
        <v>35.916645004082305</v>
      </c>
    </row>
    <row r="23" spans="1:35" ht="15">
      <c r="A23" s="82" t="s">
        <v>12</v>
      </c>
      <c r="B23" s="32">
        <v>10</v>
      </c>
      <c r="C23" s="32">
        <v>61</v>
      </c>
      <c r="D23" s="32">
        <v>2.0741238234918233</v>
      </c>
      <c r="E23" s="32">
        <v>0</v>
      </c>
      <c r="F23" s="24">
        <v>24</v>
      </c>
      <c r="G23" s="24">
        <v>167</v>
      </c>
      <c r="H23" s="25">
        <v>246.2395366620993</v>
      </c>
      <c r="I23" s="24">
        <v>5</v>
      </c>
      <c r="J23" s="24">
        <v>16</v>
      </c>
      <c r="K23" s="25">
        <v>5.012773474134529</v>
      </c>
      <c r="L23" s="24">
        <v>4</v>
      </c>
      <c r="M23" s="24">
        <v>51.9</v>
      </c>
      <c r="N23" s="24">
        <v>0</v>
      </c>
      <c r="O23" s="24">
        <v>7</v>
      </c>
      <c r="P23" s="25">
        <v>11</v>
      </c>
      <c r="Q23" s="24">
        <v>7</v>
      </c>
      <c r="R23" s="24">
        <v>8</v>
      </c>
      <c r="S23" s="24">
        <v>3</v>
      </c>
      <c r="T23" s="29">
        <v>6</v>
      </c>
      <c r="U23" s="24">
        <v>19</v>
      </c>
      <c r="V23" s="24">
        <v>140</v>
      </c>
      <c r="W23" s="25">
        <v>17.103094340308058</v>
      </c>
      <c r="X23" s="24">
        <v>6</v>
      </c>
      <c r="Y23" s="24">
        <v>30</v>
      </c>
      <c r="Z23" s="24">
        <v>2810</v>
      </c>
      <c r="AA23" s="24">
        <v>9</v>
      </c>
      <c r="AB23" s="24">
        <v>41</v>
      </c>
      <c r="AC23" s="25">
        <v>3264</v>
      </c>
      <c r="AD23" s="24">
        <v>29</v>
      </c>
      <c r="AE23" s="24">
        <v>687</v>
      </c>
      <c r="AF23" s="28">
        <v>28</v>
      </c>
      <c r="AG23" s="30">
        <v>1.6666666666666667</v>
      </c>
      <c r="AH23" s="30">
        <v>14.499999999999998</v>
      </c>
      <c r="AI23" s="29">
        <v>60.255925113065146</v>
      </c>
    </row>
    <row r="24" spans="1:35" ht="15">
      <c r="A24" s="82" t="s">
        <v>98</v>
      </c>
      <c r="B24" s="32">
        <v>16</v>
      </c>
      <c r="C24" s="32">
        <v>120</v>
      </c>
      <c r="D24" s="32">
        <v>6.915821118447707</v>
      </c>
      <c r="E24" s="32">
        <v>0</v>
      </c>
      <c r="F24" s="24">
        <v>18</v>
      </c>
      <c r="G24" s="24">
        <v>411</v>
      </c>
      <c r="H24" s="25">
        <v>50.56722042012496</v>
      </c>
      <c r="I24" s="24">
        <v>14</v>
      </c>
      <c r="J24" s="24">
        <v>42</v>
      </c>
      <c r="K24" s="25">
        <v>2.6506361029595964</v>
      </c>
      <c r="L24" s="24">
        <v>5</v>
      </c>
      <c r="M24" s="24">
        <v>59.2</v>
      </c>
      <c r="N24" s="24">
        <v>23.7</v>
      </c>
      <c r="O24" s="24">
        <v>3</v>
      </c>
      <c r="P24" s="25">
        <v>8</v>
      </c>
      <c r="Q24" s="24">
        <v>6</v>
      </c>
      <c r="R24" s="24">
        <v>7</v>
      </c>
      <c r="S24" s="24">
        <v>3</v>
      </c>
      <c r="T24" s="29">
        <v>5.333333333333333</v>
      </c>
      <c r="U24" s="24">
        <v>10</v>
      </c>
      <c r="V24" s="24">
        <v>2600</v>
      </c>
      <c r="W24" s="25">
        <v>69.18597640837835</v>
      </c>
      <c r="X24" s="24">
        <v>8</v>
      </c>
      <c r="Y24" s="24">
        <v>12</v>
      </c>
      <c r="Z24" s="24">
        <v>1540</v>
      </c>
      <c r="AA24" s="24">
        <v>7</v>
      </c>
      <c r="AB24" s="24">
        <v>16</v>
      </c>
      <c r="AC24" s="25">
        <v>1440</v>
      </c>
      <c r="AD24" s="24">
        <v>45</v>
      </c>
      <c r="AE24" s="24">
        <v>616</v>
      </c>
      <c r="AF24" s="28">
        <v>16.5</v>
      </c>
      <c r="AG24" s="30">
        <v>4</v>
      </c>
      <c r="AH24" s="30">
        <v>12</v>
      </c>
      <c r="AI24" s="29">
        <v>17.139215015599188</v>
      </c>
    </row>
    <row r="25" spans="1:35" ht="15">
      <c r="A25" s="82" t="s">
        <v>13</v>
      </c>
      <c r="B25" s="32">
        <v>18</v>
      </c>
      <c r="C25" s="32">
        <v>116</v>
      </c>
      <c r="D25" s="32">
        <v>9.818439537135909</v>
      </c>
      <c r="E25" s="32">
        <v>0.0038011767468586564</v>
      </c>
      <c r="F25" s="24">
        <v>32</v>
      </c>
      <c r="G25" s="24">
        <v>163</v>
      </c>
      <c r="H25" s="25">
        <v>4.882611531339944</v>
      </c>
      <c r="I25" s="24" t="s">
        <v>14</v>
      </c>
      <c r="J25" s="24" t="s">
        <v>14</v>
      </c>
      <c r="K25" s="25" t="s">
        <v>14</v>
      </c>
      <c r="L25" s="24">
        <v>0</v>
      </c>
      <c r="M25" s="24">
        <v>0</v>
      </c>
      <c r="N25" s="24">
        <v>0</v>
      </c>
      <c r="O25" s="24">
        <v>7</v>
      </c>
      <c r="P25" s="25">
        <v>7</v>
      </c>
      <c r="Q25" s="24">
        <v>3</v>
      </c>
      <c r="R25" s="24">
        <v>2</v>
      </c>
      <c r="S25" s="24">
        <v>8</v>
      </c>
      <c r="T25" s="29">
        <v>4.333333333333333</v>
      </c>
      <c r="U25" s="24">
        <v>15</v>
      </c>
      <c r="V25" s="24">
        <v>144</v>
      </c>
      <c r="W25" s="25">
        <v>30.34400360150626</v>
      </c>
      <c r="X25" s="24">
        <v>6</v>
      </c>
      <c r="Y25" s="24">
        <v>28</v>
      </c>
      <c r="Z25" s="24">
        <v>630</v>
      </c>
      <c r="AA25" s="24">
        <v>6</v>
      </c>
      <c r="AB25" s="24">
        <v>19</v>
      </c>
      <c r="AC25" s="25">
        <v>708</v>
      </c>
      <c r="AD25" s="24">
        <v>58</v>
      </c>
      <c r="AE25" s="24">
        <v>540</v>
      </c>
      <c r="AF25" s="28">
        <v>36.6</v>
      </c>
      <c r="AG25" s="30">
        <v>2.5</v>
      </c>
      <c r="AH25" s="30">
        <v>3.5000000000000004</v>
      </c>
      <c r="AI25" s="29">
        <v>47.23485763501578</v>
      </c>
    </row>
    <row r="26" spans="1:35" ht="15">
      <c r="A26" s="82" t="s">
        <v>15</v>
      </c>
      <c r="B26" s="32">
        <v>4</v>
      </c>
      <c r="C26" s="32">
        <v>18</v>
      </c>
      <c r="D26" s="32">
        <v>1.693566601407806</v>
      </c>
      <c r="E26" s="32">
        <v>20.72546540184378</v>
      </c>
      <c r="F26" s="24">
        <v>24</v>
      </c>
      <c r="G26" s="24">
        <v>139</v>
      </c>
      <c r="H26" s="25">
        <v>436.5428463836529</v>
      </c>
      <c r="I26" s="24">
        <v>8</v>
      </c>
      <c r="J26" s="24">
        <v>15</v>
      </c>
      <c r="K26" s="25">
        <v>2.2906472641061217</v>
      </c>
      <c r="L26" s="24">
        <v>6</v>
      </c>
      <c r="M26" s="24">
        <v>6.2</v>
      </c>
      <c r="N26" s="24">
        <v>34.8</v>
      </c>
      <c r="O26" s="24">
        <v>8</v>
      </c>
      <c r="P26" s="25">
        <v>14</v>
      </c>
      <c r="Q26" s="24">
        <v>10</v>
      </c>
      <c r="R26" s="24">
        <v>1</v>
      </c>
      <c r="S26" s="24">
        <v>7</v>
      </c>
      <c r="T26" s="29">
        <v>6</v>
      </c>
      <c r="U26" s="24">
        <v>17</v>
      </c>
      <c r="V26" s="24">
        <v>616</v>
      </c>
      <c r="W26" s="25">
        <v>31.414208002202148</v>
      </c>
      <c r="X26" s="24">
        <v>5</v>
      </c>
      <c r="Y26" s="24">
        <v>23</v>
      </c>
      <c r="Z26" s="24">
        <v>1551</v>
      </c>
      <c r="AA26" s="24">
        <v>7</v>
      </c>
      <c r="AB26" s="24">
        <v>21</v>
      </c>
      <c r="AC26" s="25">
        <v>1666</v>
      </c>
      <c r="AD26" s="24">
        <v>39</v>
      </c>
      <c r="AE26" s="24">
        <v>564</v>
      </c>
      <c r="AF26" s="28">
        <v>23.8</v>
      </c>
      <c r="AG26" s="30">
        <v>3.33</v>
      </c>
      <c r="AH26" s="30">
        <v>9</v>
      </c>
      <c r="AI26" s="29">
        <v>32.05793603984469</v>
      </c>
    </row>
    <row r="27" spans="1:35" ht="15">
      <c r="A27" s="82" t="s">
        <v>16</v>
      </c>
      <c r="B27" s="32">
        <v>4</v>
      </c>
      <c r="C27" s="32">
        <v>14</v>
      </c>
      <c r="D27" s="32">
        <v>50.338057906952216</v>
      </c>
      <c r="E27" s="32">
        <v>428.1696401463626</v>
      </c>
      <c r="F27" s="24">
        <v>15</v>
      </c>
      <c r="G27" s="24">
        <v>132</v>
      </c>
      <c r="H27" s="25">
        <v>721.1592741842762</v>
      </c>
      <c r="I27" s="24">
        <v>4</v>
      </c>
      <c r="J27" s="24">
        <v>59</v>
      </c>
      <c r="K27" s="25">
        <v>13.164505962424641</v>
      </c>
      <c r="L27" s="24">
        <v>1</v>
      </c>
      <c r="M27" s="24">
        <v>0</v>
      </c>
      <c r="N27" s="24">
        <v>1.9</v>
      </c>
      <c r="O27" s="24">
        <v>3</v>
      </c>
      <c r="P27" s="25">
        <v>4</v>
      </c>
      <c r="Q27" s="24">
        <v>6</v>
      </c>
      <c r="R27" s="24">
        <v>1</v>
      </c>
      <c r="S27" s="24">
        <v>4</v>
      </c>
      <c r="T27" s="29">
        <v>3.6666666666666665</v>
      </c>
      <c r="U27" s="24">
        <v>46</v>
      </c>
      <c r="V27" s="24">
        <v>270</v>
      </c>
      <c r="W27" s="25">
        <v>44.891378320720875</v>
      </c>
      <c r="X27" s="24">
        <v>11</v>
      </c>
      <c r="Y27" s="24">
        <v>41</v>
      </c>
      <c r="Z27" s="24">
        <v>2262</v>
      </c>
      <c r="AA27" s="24">
        <v>11</v>
      </c>
      <c r="AB27" s="24">
        <v>49</v>
      </c>
      <c r="AC27" s="25">
        <v>3830</v>
      </c>
      <c r="AD27" s="24">
        <v>37</v>
      </c>
      <c r="AE27" s="24">
        <v>446</v>
      </c>
      <c r="AF27" s="28">
        <v>83</v>
      </c>
      <c r="AG27" s="30">
        <v>4</v>
      </c>
      <c r="AH27" s="30">
        <v>9</v>
      </c>
      <c r="AI27" s="29">
        <v>21.664063081178725</v>
      </c>
    </row>
    <row r="28" spans="1:35" ht="15">
      <c r="A28" s="82" t="s">
        <v>17</v>
      </c>
      <c r="B28" s="32">
        <v>11</v>
      </c>
      <c r="C28" s="32">
        <v>32</v>
      </c>
      <c r="D28" s="32">
        <v>151.57782764417632</v>
      </c>
      <c r="E28" s="32">
        <v>0</v>
      </c>
      <c r="F28" s="24">
        <v>22</v>
      </c>
      <c r="G28" s="24">
        <v>212</v>
      </c>
      <c r="H28" s="25">
        <v>7968.16252143057</v>
      </c>
      <c r="I28" s="24">
        <v>5</v>
      </c>
      <c r="J28" s="24">
        <v>94</v>
      </c>
      <c r="K28" s="25">
        <v>6.303091862583447</v>
      </c>
      <c r="L28" s="24">
        <v>1</v>
      </c>
      <c r="M28" s="24">
        <v>0</v>
      </c>
      <c r="N28" s="24">
        <v>0.2</v>
      </c>
      <c r="O28" s="24">
        <v>2</v>
      </c>
      <c r="P28" s="25">
        <v>3</v>
      </c>
      <c r="Q28" s="24">
        <v>4</v>
      </c>
      <c r="R28" s="24">
        <v>1</v>
      </c>
      <c r="S28" s="24">
        <v>5</v>
      </c>
      <c r="T28" s="29">
        <v>3.3333333333333335</v>
      </c>
      <c r="U28" s="24">
        <v>32</v>
      </c>
      <c r="V28" s="24">
        <v>140</v>
      </c>
      <c r="W28" s="25">
        <v>278.6215469954477</v>
      </c>
      <c r="X28" s="24">
        <v>9</v>
      </c>
      <c r="Y28" s="24">
        <v>47</v>
      </c>
      <c r="Z28" s="24">
        <v>2747</v>
      </c>
      <c r="AA28" s="24">
        <v>10</v>
      </c>
      <c r="AB28" s="24">
        <v>71</v>
      </c>
      <c r="AC28" s="25">
        <v>4285</v>
      </c>
      <c r="AD28" s="24">
        <v>44</v>
      </c>
      <c r="AE28" s="24">
        <v>832</v>
      </c>
      <c r="AF28" s="28">
        <v>38.6</v>
      </c>
      <c r="AG28" s="30" t="s">
        <v>0</v>
      </c>
      <c r="AH28" s="30" t="s">
        <v>0</v>
      </c>
      <c r="AI28" s="29">
        <v>0</v>
      </c>
    </row>
    <row r="29" spans="1:35" ht="15">
      <c r="A29" s="82" t="s">
        <v>99</v>
      </c>
      <c r="B29" s="32">
        <v>9</v>
      </c>
      <c r="C29" s="32">
        <v>85</v>
      </c>
      <c r="D29" s="32">
        <v>138.38159823659294</v>
      </c>
      <c r="E29" s="32">
        <v>36.58523049773132</v>
      </c>
      <c r="F29" s="24">
        <v>23</v>
      </c>
      <c r="G29" s="24">
        <v>709</v>
      </c>
      <c r="H29" s="25">
        <v>53.56260671020353</v>
      </c>
      <c r="I29" s="24">
        <v>7</v>
      </c>
      <c r="J29" s="24">
        <v>56</v>
      </c>
      <c r="K29" s="25">
        <v>4.352756927878892</v>
      </c>
      <c r="L29" s="24">
        <v>0</v>
      </c>
      <c r="M29" s="24">
        <v>0</v>
      </c>
      <c r="N29" s="24">
        <v>0</v>
      </c>
      <c r="O29" s="24">
        <v>8</v>
      </c>
      <c r="P29" s="25">
        <v>8</v>
      </c>
      <c r="Q29" s="24">
        <v>5</v>
      </c>
      <c r="R29" s="24">
        <v>9</v>
      </c>
      <c r="S29" s="24">
        <v>2</v>
      </c>
      <c r="T29" s="29">
        <v>5.333333333333333</v>
      </c>
      <c r="U29" s="24">
        <v>39</v>
      </c>
      <c r="V29" s="24">
        <v>173</v>
      </c>
      <c r="W29" s="25">
        <v>22.729098774263175</v>
      </c>
      <c r="X29" s="24">
        <v>11</v>
      </c>
      <c r="Y29" s="24">
        <v>22</v>
      </c>
      <c r="Z29" s="24">
        <v>732</v>
      </c>
      <c r="AA29" s="24">
        <v>11</v>
      </c>
      <c r="AB29" s="24">
        <v>30</v>
      </c>
      <c r="AC29" s="25">
        <v>872</v>
      </c>
      <c r="AD29" s="24">
        <v>44</v>
      </c>
      <c r="AE29" s="24">
        <v>401</v>
      </c>
      <c r="AF29" s="28">
        <v>102.7</v>
      </c>
      <c r="AG29" s="30" t="s">
        <v>0</v>
      </c>
      <c r="AH29" s="30" t="s">
        <v>0</v>
      </c>
      <c r="AI29" s="29">
        <v>0</v>
      </c>
    </row>
    <row r="30" spans="1:35" ht="15">
      <c r="A30" s="82" t="s">
        <v>100</v>
      </c>
      <c r="B30" s="32">
        <v>12</v>
      </c>
      <c r="C30" s="32">
        <v>34</v>
      </c>
      <c r="D30" s="32">
        <v>121.11522525909469</v>
      </c>
      <c r="E30" s="32">
        <v>182.90705514124082</v>
      </c>
      <c r="F30" s="24">
        <v>15</v>
      </c>
      <c r="G30" s="24">
        <v>426</v>
      </c>
      <c r="H30" s="25">
        <v>1242.4510441634206</v>
      </c>
      <c r="I30" s="24">
        <v>5</v>
      </c>
      <c r="J30" s="24">
        <v>93</v>
      </c>
      <c r="K30" s="25">
        <v>17.786581411028248</v>
      </c>
      <c r="L30" s="24">
        <v>2</v>
      </c>
      <c r="M30" s="24">
        <v>0</v>
      </c>
      <c r="N30" s="24">
        <v>1.8</v>
      </c>
      <c r="O30" s="24">
        <v>3</v>
      </c>
      <c r="P30" s="25">
        <v>5</v>
      </c>
      <c r="Q30" s="24">
        <v>6</v>
      </c>
      <c r="R30" s="24">
        <v>1</v>
      </c>
      <c r="S30" s="24">
        <v>6</v>
      </c>
      <c r="T30" s="29">
        <v>4.333333333333333</v>
      </c>
      <c r="U30" s="24">
        <v>41</v>
      </c>
      <c r="V30" s="24">
        <v>1400</v>
      </c>
      <c r="W30" s="25">
        <v>50.51026571750224</v>
      </c>
      <c r="X30" s="24">
        <v>10</v>
      </c>
      <c r="Y30" s="24">
        <v>23</v>
      </c>
      <c r="Z30" s="24">
        <v>1250</v>
      </c>
      <c r="AA30" s="24">
        <v>11</v>
      </c>
      <c r="AB30" s="24">
        <v>26</v>
      </c>
      <c r="AC30" s="25">
        <v>2002</v>
      </c>
      <c r="AD30" s="24">
        <v>43</v>
      </c>
      <c r="AE30" s="24">
        <v>800</v>
      </c>
      <c r="AF30" s="28">
        <v>46.6</v>
      </c>
      <c r="AG30" s="30">
        <v>3.1666666666666665</v>
      </c>
      <c r="AH30" s="30">
        <v>14.499999999999998</v>
      </c>
      <c r="AI30" s="29">
        <v>25.480965444061077</v>
      </c>
    </row>
    <row r="31" spans="1:35" ht="15">
      <c r="A31" s="82" t="s">
        <v>101</v>
      </c>
      <c r="B31" s="32">
        <v>1</v>
      </c>
      <c r="C31" s="32">
        <v>5</v>
      </c>
      <c r="D31" s="32">
        <v>0.44875095911346524</v>
      </c>
      <c r="E31" s="32">
        <v>0</v>
      </c>
      <c r="F31" s="24">
        <v>14</v>
      </c>
      <c r="G31" s="24">
        <v>75</v>
      </c>
      <c r="H31" s="25">
        <v>100.7068593403307</v>
      </c>
      <c r="I31" s="24">
        <v>6</v>
      </c>
      <c r="J31" s="24">
        <v>17</v>
      </c>
      <c r="K31" s="25">
        <v>1.7782121321215751</v>
      </c>
      <c r="L31" s="24">
        <v>6</v>
      </c>
      <c r="M31" s="24">
        <v>100</v>
      </c>
      <c r="N31" s="24">
        <v>0</v>
      </c>
      <c r="O31" s="24">
        <v>6</v>
      </c>
      <c r="P31" s="25">
        <v>12</v>
      </c>
      <c r="Q31" s="24">
        <v>8</v>
      </c>
      <c r="R31" s="24">
        <v>9</v>
      </c>
      <c r="S31" s="24">
        <v>8</v>
      </c>
      <c r="T31" s="29">
        <v>8.333333333333334</v>
      </c>
      <c r="U31" s="24">
        <v>9</v>
      </c>
      <c r="V31" s="24">
        <v>119</v>
      </c>
      <c r="W31" s="25">
        <v>43.56559816055857</v>
      </c>
      <c r="X31" s="24">
        <v>3</v>
      </c>
      <c r="Y31" s="24">
        <v>7</v>
      </c>
      <c r="Z31" s="24">
        <v>1610</v>
      </c>
      <c r="AA31" s="24">
        <v>4</v>
      </c>
      <c r="AB31" s="24">
        <v>11</v>
      </c>
      <c r="AC31" s="25">
        <v>1660</v>
      </c>
      <c r="AD31" s="24">
        <v>36</v>
      </c>
      <c r="AE31" s="24">
        <v>570</v>
      </c>
      <c r="AF31" s="28">
        <v>22.3</v>
      </c>
      <c r="AG31" s="30">
        <v>0.75</v>
      </c>
      <c r="AH31" s="30">
        <v>3.5000000000000004</v>
      </c>
      <c r="AI31" s="29">
        <v>88.6794052185429</v>
      </c>
    </row>
    <row r="32" spans="1:35" ht="15">
      <c r="A32" s="82" t="s">
        <v>102</v>
      </c>
      <c r="B32" s="32">
        <v>9</v>
      </c>
      <c r="C32" s="32">
        <v>24</v>
      </c>
      <c r="D32" s="32">
        <v>16.96252936456878</v>
      </c>
      <c r="E32" s="32">
        <v>38.90488386368987</v>
      </c>
      <c r="F32" s="24">
        <v>18</v>
      </c>
      <c r="G32" s="24">
        <v>120</v>
      </c>
      <c r="H32" s="25">
        <v>523.2769127480469</v>
      </c>
      <c r="I32" s="24">
        <v>6</v>
      </c>
      <c r="J32" s="24">
        <v>73</v>
      </c>
      <c r="K32" s="25">
        <v>7.562564620668955</v>
      </c>
      <c r="L32" s="24">
        <v>2</v>
      </c>
      <c r="M32" s="24">
        <v>0</v>
      </c>
      <c r="N32" s="24">
        <v>23</v>
      </c>
      <c r="O32" s="24">
        <v>2</v>
      </c>
      <c r="P32" s="25">
        <v>4</v>
      </c>
      <c r="Q32" s="24">
        <v>1</v>
      </c>
      <c r="R32" s="24">
        <v>5</v>
      </c>
      <c r="S32" s="24">
        <v>6</v>
      </c>
      <c r="T32" s="29">
        <v>4</v>
      </c>
      <c r="U32" s="24">
        <v>56</v>
      </c>
      <c r="V32" s="24">
        <v>100</v>
      </c>
      <c r="W32" s="25">
        <v>49.653621838499866</v>
      </c>
      <c r="X32" s="24">
        <v>5</v>
      </c>
      <c r="Y32" s="24">
        <v>19</v>
      </c>
      <c r="Z32" s="24">
        <v>1325</v>
      </c>
      <c r="AA32" s="24">
        <v>5</v>
      </c>
      <c r="AB32" s="24">
        <v>18</v>
      </c>
      <c r="AC32" s="25">
        <v>1129</v>
      </c>
      <c r="AD32" s="24">
        <v>37</v>
      </c>
      <c r="AE32" s="24">
        <v>425</v>
      </c>
      <c r="AF32" s="28">
        <v>21.8</v>
      </c>
      <c r="AG32" s="30" t="s">
        <v>0</v>
      </c>
      <c r="AH32" s="30" t="s">
        <v>0</v>
      </c>
      <c r="AI32" s="29">
        <v>0</v>
      </c>
    </row>
    <row r="33" spans="1:35" ht="15">
      <c r="A33" s="82" t="s">
        <v>103</v>
      </c>
      <c r="B33" s="32">
        <v>8</v>
      </c>
      <c r="C33" s="32">
        <v>22</v>
      </c>
      <c r="D33" s="32">
        <v>244.94865286480427</v>
      </c>
      <c r="E33" s="32">
        <v>507.109731494413</v>
      </c>
      <c r="F33" s="24">
        <v>21</v>
      </c>
      <c r="G33" s="24">
        <v>239</v>
      </c>
      <c r="H33" s="25">
        <v>275.21352237933286</v>
      </c>
      <c r="I33" s="24">
        <v>5</v>
      </c>
      <c r="J33" s="24">
        <v>75</v>
      </c>
      <c r="K33" s="25">
        <v>18.552132919448322</v>
      </c>
      <c r="L33" s="24">
        <v>2</v>
      </c>
      <c r="M33" s="24">
        <v>0</v>
      </c>
      <c r="N33" s="24">
        <v>2.1</v>
      </c>
      <c r="O33" s="24">
        <v>3</v>
      </c>
      <c r="P33" s="25">
        <v>5</v>
      </c>
      <c r="Q33" s="24">
        <v>6</v>
      </c>
      <c r="R33" s="24">
        <v>1</v>
      </c>
      <c r="S33" s="24">
        <v>5</v>
      </c>
      <c r="T33" s="29">
        <v>4</v>
      </c>
      <c r="U33" s="24">
        <v>54</v>
      </c>
      <c r="V33" s="24">
        <v>504</v>
      </c>
      <c r="W33" s="25">
        <v>203.7906932084043</v>
      </c>
      <c r="X33" s="24">
        <v>9</v>
      </c>
      <c r="Y33" s="24">
        <v>54</v>
      </c>
      <c r="Z33" s="24">
        <v>5491</v>
      </c>
      <c r="AA33" s="24">
        <v>17</v>
      </c>
      <c r="AB33" s="24">
        <v>62</v>
      </c>
      <c r="AC33" s="25">
        <v>5554</v>
      </c>
      <c r="AD33" s="24">
        <v>43</v>
      </c>
      <c r="AE33" s="24">
        <v>660</v>
      </c>
      <c r="AF33" s="28">
        <v>82</v>
      </c>
      <c r="AG33" s="30">
        <v>4.75</v>
      </c>
      <c r="AH33" s="30">
        <v>76</v>
      </c>
      <c r="AI33" s="29">
        <v>0</v>
      </c>
    </row>
    <row r="34" spans="1:35" ht="15">
      <c r="A34" s="82" t="s">
        <v>18</v>
      </c>
      <c r="B34" s="32">
        <v>19</v>
      </c>
      <c r="C34" s="32">
        <v>75</v>
      </c>
      <c r="D34" s="32">
        <v>176.67740477606557</v>
      </c>
      <c r="E34" s="32">
        <v>369.2592096950822</v>
      </c>
      <c r="F34" s="24">
        <v>9</v>
      </c>
      <c r="G34" s="24">
        <v>181</v>
      </c>
      <c r="H34" s="25">
        <v>985.9220898858694</v>
      </c>
      <c r="I34" s="24">
        <v>6</v>
      </c>
      <c r="J34" s="24">
        <v>44</v>
      </c>
      <c r="K34" s="25">
        <v>22.72494810453167</v>
      </c>
      <c r="L34" s="24">
        <v>1</v>
      </c>
      <c r="M34" s="24">
        <v>0</v>
      </c>
      <c r="N34" s="24">
        <v>0.2</v>
      </c>
      <c r="O34" s="24">
        <v>3</v>
      </c>
      <c r="P34" s="25">
        <v>4</v>
      </c>
      <c r="Q34" s="24">
        <v>6</v>
      </c>
      <c r="R34" s="24">
        <v>1</v>
      </c>
      <c r="S34" s="24">
        <v>5</v>
      </c>
      <c r="T34" s="29">
        <v>4</v>
      </c>
      <c r="U34" s="24">
        <v>54</v>
      </c>
      <c r="V34" s="24">
        <v>122</v>
      </c>
      <c r="W34" s="25">
        <v>60.93199446941486</v>
      </c>
      <c r="X34" s="24">
        <v>6</v>
      </c>
      <c r="Y34" s="24">
        <v>75</v>
      </c>
      <c r="Z34" s="24">
        <v>5497</v>
      </c>
      <c r="AA34" s="24">
        <v>10</v>
      </c>
      <c r="AB34" s="24">
        <v>100</v>
      </c>
      <c r="AC34" s="25">
        <v>6150</v>
      </c>
      <c r="AD34" s="24">
        <v>41</v>
      </c>
      <c r="AE34" s="24">
        <v>743</v>
      </c>
      <c r="AF34" s="28">
        <v>77.4</v>
      </c>
      <c r="AG34" s="30" t="s">
        <v>0</v>
      </c>
      <c r="AH34" s="30" t="s">
        <v>0</v>
      </c>
      <c r="AI34" s="29">
        <v>0</v>
      </c>
    </row>
    <row r="35" spans="1:35" ht="15">
      <c r="A35" s="82" t="s">
        <v>19</v>
      </c>
      <c r="B35" s="32">
        <v>9</v>
      </c>
      <c r="C35" s="32">
        <v>27</v>
      </c>
      <c r="D35" s="32">
        <v>6.87438932631797</v>
      </c>
      <c r="E35" s="32">
        <v>0</v>
      </c>
      <c r="F35" s="24">
        <v>18</v>
      </c>
      <c r="G35" s="24">
        <v>155</v>
      </c>
      <c r="H35" s="25">
        <v>97.79522344776538</v>
      </c>
      <c r="I35" s="24">
        <v>6</v>
      </c>
      <c r="J35" s="24">
        <v>31</v>
      </c>
      <c r="K35" s="25">
        <v>1.2762066636858196</v>
      </c>
      <c r="L35" s="24">
        <v>5</v>
      </c>
      <c r="M35" s="24">
        <v>33.9</v>
      </c>
      <c r="N35" s="24">
        <v>32.9</v>
      </c>
      <c r="O35" s="24">
        <v>4</v>
      </c>
      <c r="P35" s="25">
        <v>9</v>
      </c>
      <c r="Q35" s="24">
        <v>7</v>
      </c>
      <c r="R35" s="24">
        <v>6</v>
      </c>
      <c r="S35" s="24">
        <v>5</v>
      </c>
      <c r="T35" s="29">
        <v>6</v>
      </c>
      <c r="U35" s="24">
        <v>10</v>
      </c>
      <c r="V35" s="24">
        <v>316</v>
      </c>
      <c r="W35" s="25">
        <v>25.265081303654597</v>
      </c>
      <c r="X35" s="24">
        <v>6</v>
      </c>
      <c r="Y35" s="24">
        <v>21</v>
      </c>
      <c r="Z35" s="24">
        <v>745</v>
      </c>
      <c r="AA35" s="24">
        <v>7</v>
      </c>
      <c r="AB35" s="24">
        <v>21</v>
      </c>
      <c r="AC35" s="25">
        <v>795</v>
      </c>
      <c r="AD35" s="24">
        <v>36</v>
      </c>
      <c r="AE35" s="24">
        <v>480</v>
      </c>
      <c r="AF35" s="28">
        <v>28.6</v>
      </c>
      <c r="AG35" s="30">
        <v>4.46</v>
      </c>
      <c r="AH35" s="30">
        <v>14.499999999999998</v>
      </c>
      <c r="AI35" s="29">
        <v>21.292992657326927</v>
      </c>
    </row>
    <row r="36" spans="1:35" ht="15">
      <c r="A36" s="82" t="s">
        <v>20</v>
      </c>
      <c r="B36" s="32">
        <v>14</v>
      </c>
      <c r="C36" s="32">
        <v>37</v>
      </c>
      <c r="D36" s="32">
        <v>4.893741862430959</v>
      </c>
      <c r="E36" s="32">
        <v>130.92991031229076</v>
      </c>
      <c r="F36" s="24">
        <v>37</v>
      </c>
      <c r="G36" s="24">
        <v>336</v>
      </c>
      <c r="H36" s="25">
        <v>579.2261808995446</v>
      </c>
      <c r="I36" s="24">
        <v>4</v>
      </c>
      <c r="J36" s="24">
        <v>29</v>
      </c>
      <c r="K36" s="25">
        <v>3.148007633781173</v>
      </c>
      <c r="L36" s="24">
        <v>4</v>
      </c>
      <c r="M36" s="24">
        <v>0</v>
      </c>
      <c r="N36" s="24">
        <v>62.1</v>
      </c>
      <c r="O36" s="24">
        <v>6</v>
      </c>
      <c r="P36" s="25">
        <v>10</v>
      </c>
      <c r="Q36" s="24">
        <v>10</v>
      </c>
      <c r="R36" s="24">
        <v>1</v>
      </c>
      <c r="S36" s="24">
        <v>4</v>
      </c>
      <c r="T36" s="29">
        <v>5</v>
      </c>
      <c r="U36" s="24">
        <v>7</v>
      </c>
      <c r="V36" s="24">
        <v>504</v>
      </c>
      <c r="W36" s="25">
        <v>63.80558125901925</v>
      </c>
      <c r="X36" s="24">
        <v>7</v>
      </c>
      <c r="Y36" s="24">
        <v>21</v>
      </c>
      <c r="Z36" s="24">
        <v>500</v>
      </c>
      <c r="AA36" s="24">
        <v>5</v>
      </c>
      <c r="AB36" s="24">
        <v>24</v>
      </c>
      <c r="AC36" s="25">
        <v>545</v>
      </c>
      <c r="AD36" s="24">
        <v>34</v>
      </c>
      <c r="AE36" s="24">
        <v>406</v>
      </c>
      <c r="AF36" s="28">
        <v>11.1</v>
      </c>
      <c r="AG36" s="30">
        <v>1.67</v>
      </c>
      <c r="AH36" s="30">
        <v>22</v>
      </c>
      <c r="AI36" s="29">
        <v>35.25406914867196</v>
      </c>
    </row>
    <row r="37" spans="1:35" ht="15">
      <c r="A37" s="82" t="s">
        <v>21</v>
      </c>
      <c r="B37" s="32">
        <v>9</v>
      </c>
      <c r="C37" s="32">
        <v>20</v>
      </c>
      <c r="D37" s="32">
        <v>12.776791568675028</v>
      </c>
      <c r="E37" s="32">
        <v>0</v>
      </c>
      <c r="F37" s="24">
        <v>11</v>
      </c>
      <c r="G37" s="24">
        <v>51</v>
      </c>
      <c r="H37" s="25">
        <v>402.76851786729236</v>
      </c>
      <c r="I37" s="24">
        <v>7</v>
      </c>
      <c r="J37" s="24">
        <v>20</v>
      </c>
      <c r="K37" s="25">
        <v>1.9956604908978626</v>
      </c>
      <c r="L37" s="24">
        <v>5</v>
      </c>
      <c r="M37" s="24">
        <v>60.5</v>
      </c>
      <c r="N37" s="24">
        <v>0</v>
      </c>
      <c r="O37" s="24">
        <v>5</v>
      </c>
      <c r="P37" s="25">
        <v>10</v>
      </c>
      <c r="Q37" s="24">
        <v>8</v>
      </c>
      <c r="R37" s="24">
        <v>8</v>
      </c>
      <c r="S37" s="24">
        <v>9</v>
      </c>
      <c r="T37" s="29">
        <v>8.333333333333334</v>
      </c>
      <c r="U37" s="24">
        <v>20</v>
      </c>
      <c r="V37" s="24">
        <v>208</v>
      </c>
      <c r="W37" s="25">
        <v>78.69099645503303</v>
      </c>
      <c r="X37" s="24">
        <v>6</v>
      </c>
      <c r="Y37" s="24">
        <v>14</v>
      </c>
      <c r="Z37" s="24">
        <v>1770</v>
      </c>
      <c r="AA37" s="24">
        <v>8</v>
      </c>
      <c r="AB37" s="24">
        <v>14</v>
      </c>
      <c r="AC37" s="25">
        <v>1750</v>
      </c>
      <c r="AD37" s="24">
        <v>34</v>
      </c>
      <c r="AE37" s="24">
        <v>1346</v>
      </c>
      <c r="AF37" s="28">
        <v>52.6</v>
      </c>
      <c r="AG37" s="30">
        <v>3</v>
      </c>
      <c r="AH37" s="30">
        <v>1</v>
      </c>
      <c r="AI37" s="29">
        <v>52.79846969774853</v>
      </c>
    </row>
    <row r="38" spans="1:35" ht="15">
      <c r="A38" s="82" t="s">
        <v>104</v>
      </c>
      <c r="B38" s="32">
        <v>11</v>
      </c>
      <c r="C38" s="32">
        <v>24</v>
      </c>
      <c r="D38" s="32">
        <v>182.0587710348366</v>
      </c>
      <c r="E38" s="32">
        <v>261.7782133624871</v>
      </c>
      <c r="F38" s="24">
        <v>18</v>
      </c>
      <c r="G38" s="24">
        <v>164</v>
      </c>
      <c r="H38" s="25">
        <v>72.61205091656288</v>
      </c>
      <c r="I38" s="24">
        <v>5</v>
      </c>
      <c r="J38" s="24">
        <v>24</v>
      </c>
      <c r="K38" s="25">
        <v>20.783925402342632</v>
      </c>
      <c r="L38" s="24">
        <v>0</v>
      </c>
      <c r="M38" s="24">
        <v>0</v>
      </c>
      <c r="N38" s="24">
        <v>0</v>
      </c>
      <c r="O38" s="24">
        <v>3</v>
      </c>
      <c r="P38" s="25">
        <v>3</v>
      </c>
      <c r="Q38" s="24">
        <v>6</v>
      </c>
      <c r="R38" s="24">
        <v>1</v>
      </c>
      <c r="S38" s="24">
        <v>5</v>
      </c>
      <c r="T38" s="29">
        <v>4</v>
      </c>
      <c r="U38" s="24">
        <v>20</v>
      </c>
      <c r="V38" s="24">
        <v>100</v>
      </c>
      <c r="W38" s="25">
        <v>41.11771635958714</v>
      </c>
      <c r="X38" s="24">
        <v>10</v>
      </c>
      <c r="Y38" s="24">
        <v>30</v>
      </c>
      <c r="Z38" s="24">
        <v>1073</v>
      </c>
      <c r="AA38" s="24">
        <v>10</v>
      </c>
      <c r="AB38" s="24">
        <v>21</v>
      </c>
      <c r="AC38" s="25">
        <v>1057</v>
      </c>
      <c r="AD38" s="24">
        <v>43</v>
      </c>
      <c r="AE38" s="24">
        <v>506</v>
      </c>
      <c r="AF38" s="28">
        <v>89.4</v>
      </c>
      <c r="AG38" s="30" t="s">
        <v>0</v>
      </c>
      <c r="AH38" s="30" t="s">
        <v>0</v>
      </c>
      <c r="AI38" s="29">
        <v>0</v>
      </c>
    </row>
    <row r="39" spans="1:35" ht="15">
      <c r="A39" s="82" t="s">
        <v>105</v>
      </c>
      <c r="B39" s="32">
        <v>13</v>
      </c>
      <c r="C39" s="32">
        <v>149</v>
      </c>
      <c r="D39" s="32">
        <v>391.04818230629127</v>
      </c>
      <c r="E39" s="32">
        <v>0</v>
      </c>
      <c r="F39" s="24">
        <v>14</v>
      </c>
      <c r="G39" s="24">
        <v>322</v>
      </c>
      <c r="H39" s="25">
        <v>1485.1321479587423</v>
      </c>
      <c r="I39" s="24">
        <v>8</v>
      </c>
      <c r="J39" s="24">
        <v>57</v>
      </c>
      <c r="K39" s="25">
        <v>9.804541110326706</v>
      </c>
      <c r="L39" s="24">
        <v>0</v>
      </c>
      <c r="M39" s="24">
        <v>0</v>
      </c>
      <c r="N39" s="24">
        <v>0</v>
      </c>
      <c r="O39" s="24">
        <v>3</v>
      </c>
      <c r="P39" s="25">
        <v>3</v>
      </c>
      <c r="Q39" s="24">
        <v>3</v>
      </c>
      <c r="R39" s="24">
        <v>3</v>
      </c>
      <c r="S39" s="24">
        <v>4</v>
      </c>
      <c r="T39" s="29">
        <v>3.3333333333333335</v>
      </c>
      <c r="U39" s="24">
        <v>32</v>
      </c>
      <c r="V39" s="24">
        <v>308</v>
      </c>
      <c r="W39" s="25">
        <v>322.000854564849</v>
      </c>
      <c r="X39" s="24">
        <v>8</v>
      </c>
      <c r="Y39" s="24">
        <v>44</v>
      </c>
      <c r="Z39" s="24">
        <v>2607</v>
      </c>
      <c r="AA39" s="24">
        <v>9</v>
      </c>
      <c r="AB39" s="24">
        <v>63</v>
      </c>
      <c r="AC39" s="25">
        <v>2483</v>
      </c>
      <c r="AD39" s="24">
        <v>43</v>
      </c>
      <c r="AE39" s="24">
        <v>625</v>
      </c>
      <c r="AF39" s="28">
        <v>151.8</v>
      </c>
      <c r="AG39" s="30">
        <v>5.166666666666667</v>
      </c>
      <c r="AH39" s="30">
        <v>28.499999999999996</v>
      </c>
      <c r="AI39" s="29">
        <v>5.430067616264132</v>
      </c>
    </row>
    <row r="40" spans="1:35" ht="15">
      <c r="A40" s="82" t="s">
        <v>106</v>
      </c>
      <c r="B40" s="32">
        <v>10</v>
      </c>
      <c r="C40" s="32">
        <v>37</v>
      </c>
      <c r="D40" s="32">
        <v>86.51536195189726</v>
      </c>
      <c r="E40" s="32">
        <v>96.48375920084897</v>
      </c>
      <c r="F40" s="24">
        <v>14</v>
      </c>
      <c r="G40" s="24">
        <v>169</v>
      </c>
      <c r="H40" s="25">
        <v>265.55439938766517</v>
      </c>
      <c r="I40" s="24">
        <v>7</v>
      </c>
      <c r="J40" s="24">
        <v>116</v>
      </c>
      <c r="K40" s="25">
        <v>10.301776059907574</v>
      </c>
      <c r="L40" s="24">
        <v>2</v>
      </c>
      <c r="M40" s="24">
        <v>0</v>
      </c>
      <c r="N40" s="24">
        <v>3</v>
      </c>
      <c r="O40" s="24">
        <v>3</v>
      </c>
      <c r="P40" s="25">
        <v>5</v>
      </c>
      <c r="Q40" s="24">
        <v>6</v>
      </c>
      <c r="R40" s="24">
        <v>1</v>
      </c>
      <c r="S40" s="24">
        <v>3</v>
      </c>
      <c r="T40" s="29">
        <v>3.3333333333333335</v>
      </c>
      <c r="U40" s="24">
        <v>61</v>
      </c>
      <c r="V40" s="24">
        <v>606</v>
      </c>
      <c r="W40" s="25">
        <v>65.50620817849357</v>
      </c>
      <c r="X40" s="24">
        <v>11</v>
      </c>
      <c r="Y40" s="24">
        <v>50</v>
      </c>
      <c r="Z40" s="24">
        <v>2490</v>
      </c>
      <c r="AA40" s="24">
        <v>12</v>
      </c>
      <c r="AB40" s="24">
        <v>62</v>
      </c>
      <c r="AC40" s="25">
        <v>2959</v>
      </c>
      <c r="AD40" s="24">
        <v>44</v>
      </c>
      <c r="AE40" s="24">
        <v>560</v>
      </c>
      <c r="AF40" s="28">
        <v>53.2</v>
      </c>
      <c r="AG40" s="30">
        <v>3</v>
      </c>
      <c r="AH40" s="30">
        <v>24</v>
      </c>
      <c r="AI40" s="29">
        <v>20.38300320539164</v>
      </c>
    </row>
    <row r="41" spans="1:35" ht="15">
      <c r="A41" s="82" t="s">
        <v>22</v>
      </c>
      <c r="B41" s="32">
        <v>12</v>
      </c>
      <c r="C41" s="32">
        <v>60</v>
      </c>
      <c r="D41" s="32">
        <v>19.991822038228158</v>
      </c>
      <c r="E41" s="32">
        <v>0</v>
      </c>
      <c r="F41" s="24">
        <v>23</v>
      </c>
      <c r="G41" s="24">
        <v>191</v>
      </c>
      <c r="H41" s="25">
        <v>183.57734141324826</v>
      </c>
      <c r="I41" s="24">
        <v>6</v>
      </c>
      <c r="J41" s="24">
        <v>21</v>
      </c>
      <c r="K41" s="25">
        <v>3.4031141660207136</v>
      </c>
      <c r="L41" s="24">
        <v>5</v>
      </c>
      <c r="M41" s="24">
        <v>56</v>
      </c>
      <c r="N41" s="24">
        <v>24.3</v>
      </c>
      <c r="O41" s="24">
        <v>5</v>
      </c>
      <c r="P41" s="25">
        <v>10</v>
      </c>
      <c r="Q41" s="24">
        <v>2</v>
      </c>
      <c r="R41" s="24">
        <v>5</v>
      </c>
      <c r="S41" s="24">
        <v>2</v>
      </c>
      <c r="T41" s="29">
        <v>3</v>
      </c>
      <c r="U41" s="24">
        <v>42</v>
      </c>
      <c r="V41" s="24">
        <v>282</v>
      </c>
      <c r="W41" s="25">
        <v>54.819825559064995</v>
      </c>
      <c r="X41" s="24">
        <v>6</v>
      </c>
      <c r="Y41" s="24">
        <v>13</v>
      </c>
      <c r="Z41" s="24">
        <v>1190</v>
      </c>
      <c r="AA41" s="24">
        <v>7</v>
      </c>
      <c r="AB41" s="24">
        <v>15</v>
      </c>
      <c r="AC41" s="25">
        <v>1190</v>
      </c>
      <c r="AD41" s="24">
        <v>40</v>
      </c>
      <c r="AE41" s="24">
        <v>852</v>
      </c>
      <c r="AF41" s="28">
        <v>24.3</v>
      </c>
      <c r="AG41" s="30">
        <v>3.5</v>
      </c>
      <c r="AH41" s="30">
        <v>14.499999999999998</v>
      </c>
      <c r="AI41" s="29">
        <v>25.424931789215304</v>
      </c>
    </row>
    <row r="42" spans="1:35" ht="15">
      <c r="A42" s="82" t="s">
        <v>107</v>
      </c>
      <c r="B42" s="32">
        <v>10</v>
      </c>
      <c r="C42" s="32">
        <v>40</v>
      </c>
      <c r="D42" s="32">
        <v>133.33603490019703</v>
      </c>
      <c r="E42" s="32">
        <v>204.89265458019065</v>
      </c>
      <c r="F42" s="24">
        <v>22</v>
      </c>
      <c r="G42" s="24">
        <v>629</v>
      </c>
      <c r="H42" s="25">
        <v>230.91402171187485</v>
      </c>
      <c r="I42" s="24">
        <v>6</v>
      </c>
      <c r="J42" s="24">
        <v>62</v>
      </c>
      <c r="K42" s="25">
        <v>13.904035930267268</v>
      </c>
      <c r="L42" s="24">
        <v>1</v>
      </c>
      <c r="M42" s="24">
        <v>0</v>
      </c>
      <c r="N42" s="24">
        <v>2.7</v>
      </c>
      <c r="O42" s="24">
        <v>3</v>
      </c>
      <c r="P42" s="25">
        <v>4</v>
      </c>
      <c r="Q42" s="24">
        <v>6</v>
      </c>
      <c r="R42" s="24">
        <v>1</v>
      </c>
      <c r="S42" s="24">
        <v>3</v>
      </c>
      <c r="T42" s="29">
        <v>3.3333333333333335</v>
      </c>
      <c r="U42" s="24">
        <v>66</v>
      </c>
      <c r="V42" s="24">
        <v>270</v>
      </c>
      <c r="W42" s="25">
        <v>44.721443120632394</v>
      </c>
      <c r="X42" s="24">
        <v>10</v>
      </c>
      <c r="Y42" s="24">
        <v>25</v>
      </c>
      <c r="Z42" s="24">
        <v>1969</v>
      </c>
      <c r="AA42" s="24">
        <v>9</v>
      </c>
      <c r="AB42" s="24">
        <v>36</v>
      </c>
      <c r="AC42" s="25">
        <v>2577</v>
      </c>
      <c r="AD42" s="24">
        <v>33</v>
      </c>
      <c r="AE42" s="24">
        <v>770</v>
      </c>
      <c r="AF42" s="28">
        <v>41.7</v>
      </c>
      <c r="AG42" s="30">
        <v>2.16666666666667</v>
      </c>
      <c r="AH42" s="30">
        <v>18</v>
      </c>
      <c r="AI42" s="29">
        <v>33.95225979198128</v>
      </c>
    </row>
    <row r="43" spans="1:35" ht="15">
      <c r="A43" s="82" t="s">
        <v>108</v>
      </c>
      <c r="B43" s="32">
        <v>7</v>
      </c>
      <c r="C43" s="32">
        <v>22</v>
      </c>
      <c r="D43" s="32">
        <v>8.351604412750707</v>
      </c>
      <c r="E43" s="32">
        <v>13.427016740756766</v>
      </c>
      <c r="F43" s="24">
        <v>14</v>
      </c>
      <c r="G43" s="24">
        <v>420</v>
      </c>
      <c r="H43" s="25">
        <v>895.1612139038209</v>
      </c>
      <c r="I43" s="24">
        <v>5</v>
      </c>
      <c r="J43" s="24">
        <v>104</v>
      </c>
      <c r="K43" s="25">
        <v>5.009774868187271</v>
      </c>
      <c r="L43" s="24">
        <v>4</v>
      </c>
      <c r="M43" s="24">
        <v>77</v>
      </c>
      <c r="N43" s="24">
        <v>0</v>
      </c>
      <c r="O43" s="24">
        <v>6</v>
      </c>
      <c r="P43" s="25">
        <v>10</v>
      </c>
      <c r="Q43" s="24">
        <v>1</v>
      </c>
      <c r="R43" s="24">
        <v>5</v>
      </c>
      <c r="S43" s="24">
        <v>6</v>
      </c>
      <c r="T43" s="29">
        <v>4</v>
      </c>
      <c r="U43" s="24">
        <v>17</v>
      </c>
      <c r="V43" s="24">
        <v>196</v>
      </c>
      <c r="W43" s="25">
        <v>32.467666802620634</v>
      </c>
      <c r="X43" s="24">
        <v>7</v>
      </c>
      <c r="Y43" s="24">
        <v>20</v>
      </c>
      <c r="Z43" s="24">
        <v>1281</v>
      </c>
      <c r="AA43" s="24">
        <v>8</v>
      </c>
      <c r="AB43" s="24">
        <v>16</v>
      </c>
      <c r="AC43" s="25">
        <v>1141</v>
      </c>
      <c r="AD43" s="24">
        <v>38</v>
      </c>
      <c r="AE43" s="24">
        <v>561</v>
      </c>
      <c r="AF43" s="28">
        <v>13.8</v>
      </c>
      <c r="AG43" s="30">
        <v>3.08583333333333</v>
      </c>
      <c r="AH43" s="30">
        <v>14.499999999999998</v>
      </c>
      <c r="AI43" s="29">
        <v>30.466070616126466</v>
      </c>
    </row>
    <row r="44" spans="1:35" ht="15">
      <c r="A44" s="82" t="s">
        <v>109</v>
      </c>
      <c r="B44" s="32">
        <v>6</v>
      </c>
      <c r="C44" s="32">
        <v>8</v>
      </c>
      <c r="D44" s="32">
        <v>13.347461019680605</v>
      </c>
      <c r="E44" s="32">
        <v>0</v>
      </c>
      <c r="F44" s="24">
        <v>13</v>
      </c>
      <c r="G44" s="24">
        <v>677</v>
      </c>
      <c r="H44" s="25">
        <v>50.173113217117894</v>
      </c>
      <c r="I44" s="24">
        <v>3</v>
      </c>
      <c r="J44" s="24">
        <v>34</v>
      </c>
      <c r="K44" s="25">
        <v>9.996535545746099</v>
      </c>
      <c r="L44" s="24">
        <v>0</v>
      </c>
      <c r="M44" s="24">
        <v>0</v>
      </c>
      <c r="N44" s="24">
        <v>0</v>
      </c>
      <c r="O44" s="24">
        <v>9</v>
      </c>
      <c r="P44" s="25">
        <v>9</v>
      </c>
      <c r="Q44" s="24">
        <v>4</v>
      </c>
      <c r="R44" s="24">
        <v>4</v>
      </c>
      <c r="S44" s="24">
        <v>7</v>
      </c>
      <c r="T44" s="29">
        <v>5</v>
      </c>
      <c r="U44" s="24">
        <v>27</v>
      </c>
      <c r="V44" s="24">
        <v>149</v>
      </c>
      <c r="W44" s="25">
        <v>28.772187455305918</v>
      </c>
      <c r="X44" s="24">
        <v>5</v>
      </c>
      <c r="Y44" s="24">
        <v>7</v>
      </c>
      <c r="Z44" s="24">
        <v>820</v>
      </c>
      <c r="AA44" s="24">
        <v>6</v>
      </c>
      <c r="AB44" s="24">
        <v>5</v>
      </c>
      <c r="AC44" s="25">
        <v>1030</v>
      </c>
      <c r="AD44" s="24">
        <v>43</v>
      </c>
      <c r="AE44" s="24">
        <v>735</v>
      </c>
      <c r="AF44" s="28">
        <v>16.4</v>
      </c>
      <c r="AG44" s="30">
        <v>1.5</v>
      </c>
      <c r="AH44" s="30">
        <v>14.499999999999998</v>
      </c>
      <c r="AI44" s="29">
        <v>70.73002392549685</v>
      </c>
    </row>
    <row r="45" spans="1:35" ht="15">
      <c r="A45" s="82" t="s">
        <v>110</v>
      </c>
      <c r="B45" s="32">
        <v>8</v>
      </c>
      <c r="C45" s="32">
        <v>15</v>
      </c>
      <c r="D45" s="32">
        <v>9.231509065032785</v>
      </c>
      <c r="E45" s="32">
        <v>30.517385338951357</v>
      </c>
      <c r="F45" s="24">
        <v>36</v>
      </c>
      <c r="G45" s="24">
        <v>150</v>
      </c>
      <c r="H45" s="25">
        <v>16.171162491110323</v>
      </c>
      <c r="I45" s="24">
        <v>4</v>
      </c>
      <c r="J45" s="24">
        <v>78</v>
      </c>
      <c r="K45" s="25">
        <v>3.004333468718131</v>
      </c>
      <c r="L45" s="24">
        <v>5</v>
      </c>
      <c r="M45" s="24">
        <v>73.1</v>
      </c>
      <c r="N45" s="24">
        <v>4.9</v>
      </c>
      <c r="O45" s="24">
        <v>6</v>
      </c>
      <c r="P45" s="25">
        <v>11</v>
      </c>
      <c r="Q45" s="24">
        <v>2</v>
      </c>
      <c r="R45" s="24">
        <v>5</v>
      </c>
      <c r="S45" s="24">
        <v>8</v>
      </c>
      <c r="T45" s="29">
        <v>5</v>
      </c>
      <c r="U45" s="24">
        <v>12</v>
      </c>
      <c r="V45" s="24">
        <v>613</v>
      </c>
      <c r="W45" s="25">
        <v>47.19027639807515</v>
      </c>
      <c r="X45" s="24">
        <v>4</v>
      </c>
      <c r="Y45" s="24">
        <v>17</v>
      </c>
      <c r="Z45" s="24">
        <v>1060</v>
      </c>
      <c r="AA45" s="24">
        <v>7</v>
      </c>
      <c r="AB45" s="24">
        <v>20</v>
      </c>
      <c r="AC45" s="25">
        <v>1165</v>
      </c>
      <c r="AD45" s="24">
        <v>27</v>
      </c>
      <c r="AE45" s="24">
        <v>611</v>
      </c>
      <c r="AF45" s="28">
        <v>33</v>
      </c>
      <c r="AG45" s="30">
        <v>6.5</v>
      </c>
      <c r="AH45" s="30">
        <v>14.499999999999998</v>
      </c>
      <c r="AI45" s="29">
        <v>20.881331439877673</v>
      </c>
    </row>
    <row r="46" spans="1:35" ht="15">
      <c r="A46" s="82" t="s">
        <v>111</v>
      </c>
      <c r="B46" s="32">
        <v>4</v>
      </c>
      <c r="C46" s="32">
        <v>6</v>
      </c>
      <c r="D46" s="32">
        <v>0</v>
      </c>
      <c r="E46" s="32">
        <v>38.624934951018275</v>
      </c>
      <c r="F46" s="24">
        <v>6</v>
      </c>
      <c r="G46" s="24">
        <v>69</v>
      </c>
      <c r="H46" s="25">
        <v>58.671276190596785</v>
      </c>
      <c r="I46" s="24">
        <v>6</v>
      </c>
      <c r="J46" s="24">
        <v>42</v>
      </c>
      <c r="K46" s="25">
        <v>0.6142510559995277</v>
      </c>
      <c r="L46" s="24">
        <v>4</v>
      </c>
      <c r="M46" s="24">
        <v>5.2</v>
      </c>
      <c r="N46" s="24">
        <v>0</v>
      </c>
      <c r="O46" s="24">
        <v>9</v>
      </c>
      <c r="P46" s="25">
        <v>13</v>
      </c>
      <c r="Q46" s="24">
        <v>7</v>
      </c>
      <c r="R46" s="24">
        <v>5</v>
      </c>
      <c r="S46" s="24">
        <v>7</v>
      </c>
      <c r="T46" s="29">
        <v>6.333333333333333</v>
      </c>
      <c r="U46" s="24">
        <v>9</v>
      </c>
      <c r="V46" s="24">
        <v>135</v>
      </c>
      <c r="W46" s="25">
        <v>29.19713879257889</v>
      </c>
      <c r="X46" s="24">
        <v>4</v>
      </c>
      <c r="Y46" s="24">
        <v>5</v>
      </c>
      <c r="Z46" s="24">
        <v>744</v>
      </c>
      <c r="AA46" s="24">
        <v>3</v>
      </c>
      <c r="AB46" s="24">
        <v>5</v>
      </c>
      <c r="AC46" s="25">
        <v>744</v>
      </c>
      <c r="AD46" s="24">
        <v>34</v>
      </c>
      <c r="AE46" s="24">
        <v>380</v>
      </c>
      <c r="AF46" s="28">
        <v>23.3</v>
      </c>
      <c r="AG46" s="30">
        <v>1.0833333333333333</v>
      </c>
      <c r="AH46" s="30">
        <v>4</v>
      </c>
      <c r="AI46" s="29">
        <v>86.49974095298447</v>
      </c>
    </row>
    <row r="47" spans="1:35" ht="15">
      <c r="A47" s="82" t="s">
        <v>23</v>
      </c>
      <c r="B47" s="32">
        <v>11</v>
      </c>
      <c r="C47" s="32">
        <v>37</v>
      </c>
      <c r="D47" s="32">
        <v>195.07425736514546</v>
      </c>
      <c r="E47" s="32">
        <v>500.4588134943272</v>
      </c>
      <c r="F47" s="24">
        <v>14</v>
      </c>
      <c r="G47" s="24">
        <v>195</v>
      </c>
      <c r="H47" s="25">
        <v>948.3217634089254</v>
      </c>
      <c r="I47" s="24">
        <v>7</v>
      </c>
      <c r="J47" s="24">
        <v>40</v>
      </c>
      <c r="K47" s="25">
        <v>13.175762264304257</v>
      </c>
      <c r="L47" s="24">
        <v>1</v>
      </c>
      <c r="M47" s="24">
        <v>0</v>
      </c>
      <c r="N47" s="24">
        <v>0.2</v>
      </c>
      <c r="O47" s="24">
        <v>1</v>
      </c>
      <c r="P47" s="25">
        <v>2</v>
      </c>
      <c r="Q47" s="24">
        <v>5</v>
      </c>
      <c r="R47" s="24">
        <v>2</v>
      </c>
      <c r="S47" s="24">
        <v>0</v>
      </c>
      <c r="T47" s="29">
        <v>2.3333333333333335</v>
      </c>
      <c r="U47" s="24">
        <v>35</v>
      </c>
      <c r="V47" s="24">
        <v>114</v>
      </c>
      <c r="W47" s="25">
        <v>38.731071606056894</v>
      </c>
      <c r="X47" s="24">
        <v>5</v>
      </c>
      <c r="Y47" s="24">
        <v>19</v>
      </c>
      <c r="Z47" s="24">
        <v>836</v>
      </c>
      <c r="AA47" s="24">
        <v>5</v>
      </c>
      <c r="AB47" s="24">
        <v>18</v>
      </c>
      <c r="AC47" s="25">
        <v>911</v>
      </c>
      <c r="AD47" s="24">
        <v>40</v>
      </c>
      <c r="AE47" s="24">
        <v>1225</v>
      </c>
      <c r="AF47" s="28">
        <v>34</v>
      </c>
      <c r="AG47" s="30">
        <v>5</v>
      </c>
      <c r="AH47" s="30">
        <v>18</v>
      </c>
      <c r="AI47" s="29">
        <v>15.901047534312278</v>
      </c>
    </row>
    <row r="48" spans="1:35" ht="15">
      <c r="A48" s="82" t="s">
        <v>24</v>
      </c>
      <c r="B48" s="32">
        <v>5</v>
      </c>
      <c r="C48" s="32">
        <v>14</v>
      </c>
      <c r="D48" s="32">
        <v>22.615948240751198</v>
      </c>
      <c r="E48" s="32">
        <v>0</v>
      </c>
      <c r="F48" s="24">
        <v>13</v>
      </c>
      <c r="G48" s="24">
        <v>182</v>
      </c>
      <c r="H48" s="25">
        <v>11.346967134583789</v>
      </c>
      <c r="I48" s="24">
        <v>5</v>
      </c>
      <c r="J48" s="24">
        <v>42</v>
      </c>
      <c r="K48" s="25">
        <v>13.684737945533316</v>
      </c>
      <c r="L48" s="24">
        <v>0</v>
      </c>
      <c r="M48" s="24">
        <v>0</v>
      </c>
      <c r="N48" s="24">
        <v>0</v>
      </c>
      <c r="O48" s="24">
        <v>9</v>
      </c>
      <c r="P48" s="25">
        <v>9</v>
      </c>
      <c r="Q48" s="24">
        <v>4</v>
      </c>
      <c r="R48" s="24">
        <v>8</v>
      </c>
      <c r="S48" s="24">
        <v>7</v>
      </c>
      <c r="T48" s="29">
        <v>6.333333333333333</v>
      </c>
      <c r="U48" s="24">
        <v>38</v>
      </c>
      <c r="V48" s="24">
        <v>120</v>
      </c>
      <c r="W48" s="25">
        <v>37.00181562062052</v>
      </c>
      <c r="X48" s="24">
        <v>7</v>
      </c>
      <c r="Y48" s="24">
        <v>13</v>
      </c>
      <c r="Z48" s="24">
        <v>1297</v>
      </c>
      <c r="AA48" s="24">
        <v>8</v>
      </c>
      <c r="AB48" s="24">
        <v>15</v>
      </c>
      <c r="AC48" s="25">
        <v>1310</v>
      </c>
      <c r="AD48" s="24">
        <v>47</v>
      </c>
      <c r="AE48" s="24">
        <v>681</v>
      </c>
      <c r="AF48" s="28">
        <v>36</v>
      </c>
      <c r="AG48" s="30" t="s">
        <v>0</v>
      </c>
      <c r="AH48" s="30" t="s">
        <v>0</v>
      </c>
      <c r="AI48" s="29">
        <v>0</v>
      </c>
    </row>
    <row r="49" spans="1:35" ht="15">
      <c r="A49" s="82" t="s">
        <v>112</v>
      </c>
      <c r="B49" s="32">
        <v>8</v>
      </c>
      <c r="C49" s="32">
        <v>19</v>
      </c>
      <c r="D49" s="32">
        <v>17.318431256669708</v>
      </c>
      <c r="E49" s="32">
        <v>0.0022754294570795047</v>
      </c>
      <c r="F49" s="24">
        <v>17</v>
      </c>
      <c r="G49" s="24">
        <v>214</v>
      </c>
      <c r="H49" s="25">
        <v>131.6270928650291</v>
      </c>
      <c r="I49" s="24">
        <v>7</v>
      </c>
      <c r="J49" s="24">
        <v>60</v>
      </c>
      <c r="K49" s="25">
        <v>3.7365610556670976</v>
      </c>
      <c r="L49" s="24">
        <v>6</v>
      </c>
      <c r="M49" s="24">
        <v>46.1</v>
      </c>
      <c r="N49" s="24">
        <v>29.7</v>
      </c>
      <c r="O49" s="24">
        <v>3</v>
      </c>
      <c r="P49" s="25">
        <v>9</v>
      </c>
      <c r="Q49" s="24">
        <v>5</v>
      </c>
      <c r="R49" s="24">
        <v>4</v>
      </c>
      <c r="S49" s="24">
        <v>8</v>
      </c>
      <c r="T49" s="29">
        <v>5.666666666666667</v>
      </c>
      <c r="U49" s="24">
        <v>9</v>
      </c>
      <c r="V49" s="24">
        <v>324</v>
      </c>
      <c r="W49" s="25">
        <v>38.95932129358148</v>
      </c>
      <c r="X49" s="24">
        <v>6</v>
      </c>
      <c r="Y49" s="24">
        <v>9</v>
      </c>
      <c r="Z49" s="24">
        <v>916</v>
      </c>
      <c r="AA49" s="24">
        <v>7</v>
      </c>
      <c r="AB49" s="24">
        <v>10</v>
      </c>
      <c r="AC49" s="25">
        <v>1150</v>
      </c>
      <c r="AD49" s="24">
        <v>34</v>
      </c>
      <c r="AE49" s="24">
        <v>460</v>
      </c>
      <c r="AF49" s="28">
        <v>40.9</v>
      </c>
      <c r="AG49" s="30">
        <v>3.5</v>
      </c>
      <c r="AH49" s="30">
        <v>38</v>
      </c>
      <c r="AI49" s="29">
        <v>8.88237456039172</v>
      </c>
    </row>
    <row r="50" spans="1:35" ht="15">
      <c r="A50" s="82" t="s">
        <v>25</v>
      </c>
      <c r="B50" s="32">
        <v>13</v>
      </c>
      <c r="C50" s="32">
        <v>64</v>
      </c>
      <c r="D50" s="32">
        <v>37.70314960759497</v>
      </c>
      <c r="E50" s="32">
        <v>10.578710994842954</v>
      </c>
      <c r="F50" s="24">
        <v>19</v>
      </c>
      <c r="G50" s="24">
        <v>155</v>
      </c>
      <c r="H50" s="25">
        <v>230.55811656287852</v>
      </c>
      <c r="I50" s="24">
        <v>9</v>
      </c>
      <c r="J50" s="24">
        <v>16</v>
      </c>
      <c r="K50" s="25">
        <v>2.1152356876447067</v>
      </c>
      <c r="L50" s="24">
        <v>5</v>
      </c>
      <c r="M50" s="24">
        <v>46</v>
      </c>
      <c r="N50" s="24">
        <v>37.2</v>
      </c>
      <c r="O50" s="24">
        <v>3</v>
      </c>
      <c r="P50" s="25">
        <v>8</v>
      </c>
      <c r="Q50" s="24">
        <v>1</v>
      </c>
      <c r="R50" s="24">
        <v>5</v>
      </c>
      <c r="S50" s="24">
        <v>6</v>
      </c>
      <c r="T50" s="29">
        <v>4</v>
      </c>
      <c r="U50" s="24">
        <v>8</v>
      </c>
      <c r="V50" s="24">
        <v>600</v>
      </c>
      <c r="W50" s="25">
        <v>34.93486666116461</v>
      </c>
      <c r="X50" s="24">
        <v>9</v>
      </c>
      <c r="Y50" s="24">
        <v>20</v>
      </c>
      <c r="Z50" s="24">
        <v>1345</v>
      </c>
      <c r="AA50" s="24">
        <v>7</v>
      </c>
      <c r="AB50" s="24">
        <v>29</v>
      </c>
      <c r="AC50" s="25">
        <v>1332</v>
      </c>
      <c r="AD50" s="24">
        <v>39</v>
      </c>
      <c r="AE50" s="24">
        <v>588</v>
      </c>
      <c r="AF50" s="28">
        <v>27.2</v>
      </c>
      <c r="AG50" s="30">
        <v>5.25</v>
      </c>
      <c r="AH50" s="30">
        <v>18</v>
      </c>
      <c r="AI50" s="29">
        <v>16.13004652548615</v>
      </c>
    </row>
    <row r="51" spans="1:35" ht="15">
      <c r="A51" s="82" t="s">
        <v>113</v>
      </c>
      <c r="B51" s="32">
        <v>6</v>
      </c>
      <c r="C51" s="32">
        <v>7</v>
      </c>
      <c r="D51" s="32">
        <v>16.148641829525513</v>
      </c>
      <c r="E51" s="32">
        <v>0</v>
      </c>
      <c r="F51" s="24">
        <v>25</v>
      </c>
      <c r="G51" s="24">
        <v>218</v>
      </c>
      <c r="H51" s="25">
        <v>331.6293751676567</v>
      </c>
      <c r="I51" s="24">
        <v>7</v>
      </c>
      <c r="J51" s="24">
        <v>72</v>
      </c>
      <c r="K51" s="25">
        <v>0.8610652169821243</v>
      </c>
      <c r="L51" s="24">
        <v>6</v>
      </c>
      <c r="M51" s="24">
        <v>8.2</v>
      </c>
      <c r="N51" s="24">
        <v>2.5</v>
      </c>
      <c r="O51" s="24">
        <v>3</v>
      </c>
      <c r="P51" s="25">
        <v>9</v>
      </c>
      <c r="Q51" s="24">
        <v>8</v>
      </c>
      <c r="R51" s="24">
        <v>3</v>
      </c>
      <c r="S51" s="24">
        <v>5</v>
      </c>
      <c r="T51" s="29">
        <v>5.333333333333333</v>
      </c>
      <c r="U51" s="24">
        <v>29</v>
      </c>
      <c r="V51" s="24">
        <v>480</v>
      </c>
      <c r="W51" s="25">
        <v>43.00807104105529</v>
      </c>
      <c r="X51" s="24">
        <v>6</v>
      </c>
      <c r="Y51" s="24">
        <v>14</v>
      </c>
      <c r="Z51" s="24">
        <v>737</v>
      </c>
      <c r="AA51" s="24">
        <v>6</v>
      </c>
      <c r="AB51" s="24">
        <v>15</v>
      </c>
      <c r="AC51" s="25">
        <v>823</v>
      </c>
      <c r="AD51" s="24">
        <v>41</v>
      </c>
      <c r="AE51" s="24">
        <v>1010</v>
      </c>
      <c r="AF51" s="28">
        <v>26.2</v>
      </c>
      <c r="AG51" s="30">
        <v>4.166666666666667</v>
      </c>
      <c r="AH51" s="30">
        <v>22</v>
      </c>
      <c r="AI51" s="29">
        <v>16.816390492098666</v>
      </c>
    </row>
    <row r="52" spans="1:35" ht="15">
      <c r="A52" s="82" t="s">
        <v>26</v>
      </c>
      <c r="B52" s="32">
        <v>8</v>
      </c>
      <c r="C52" s="32">
        <v>17</v>
      </c>
      <c r="D52" s="32">
        <v>38.736787498346025</v>
      </c>
      <c r="E52" s="32">
        <v>2.871570171659455</v>
      </c>
      <c r="F52" s="24">
        <v>34</v>
      </c>
      <c r="G52" s="24">
        <v>155</v>
      </c>
      <c r="H52" s="25">
        <v>166.19384662689393</v>
      </c>
      <c r="I52" s="24">
        <v>5</v>
      </c>
      <c r="J52" s="24">
        <v>31</v>
      </c>
      <c r="K52" s="25">
        <v>3.8267600891125877</v>
      </c>
      <c r="L52" s="24">
        <v>6</v>
      </c>
      <c r="M52" s="24">
        <v>94.6</v>
      </c>
      <c r="N52" s="24">
        <v>21</v>
      </c>
      <c r="O52" s="24">
        <v>5</v>
      </c>
      <c r="P52" s="25">
        <v>11</v>
      </c>
      <c r="Q52" s="24">
        <v>5</v>
      </c>
      <c r="R52" s="24">
        <v>2</v>
      </c>
      <c r="S52" s="24">
        <v>6</v>
      </c>
      <c r="T52" s="29">
        <v>4.333333333333333</v>
      </c>
      <c r="U52" s="24">
        <v>53</v>
      </c>
      <c r="V52" s="24">
        <v>320</v>
      </c>
      <c r="W52" s="25">
        <v>34.96038680847286</v>
      </c>
      <c r="X52" s="24">
        <v>8</v>
      </c>
      <c r="Y52" s="24">
        <v>14</v>
      </c>
      <c r="Z52" s="24">
        <v>880</v>
      </c>
      <c r="AA52" s="24">
        <v>8</v>
      </c>
      <c r="AB52" s="24">
        <v>10</v>
      </c>
      <c r="AC52" s="25">
        <v>820</v>
      </c>
      <c r="AD52" s="24">
        <v>30</v>
      </c>
      <c r="AE52" s="24">
        <v>786</v>
      </c>
      <c r="AF52" s="28">
        <v>19.2</v>
      </c>
      <c r="AG52" s="30">
        <v>4</v>
      </c>
      <c r="AH52" s="30">
        <v>9</v>
      </c>
      <c r="AI52" s="29">
        <v>30.78091699701844</v>
      </c>
    </row>
    <row r="53" spans="1:35" ht="15">
      <c r="A53" s="82" t="s">
        <v>114</v>
      </c>
      <c r="B53" s="32">
        <v>20</v>
      </c>
      <c r="C53" s="32">
        <v>136</v>
      </c>
      <c r="D53" s="32">
        <v>100.39700661787388</v>
      </c>
      <c r="E53" s="32">
        <v>12.403347584886818</v>
      </c>
      <c r="F53" s="24">
        <v>18</v>
      </c>
      <c r="G53" s="24">
        <v>201</v>
      </c>
      <c r="H53" s="25">
        <v>128.36844582978614</v>
      </c>
      <c r="I53" s="24">
        <v>6</v>
      </c>
      <c r="J53" s="24">
        <v>23</v>
      </c>
      <c r="K53" s="25">
        <v>6.167445192395972</v>
      </c>
      <c r="L53" s="24">
        <v>2</v>
      </c>
      <c r="M53" s="24">
        <v>0</v>
      </c>
      <c r="N53" s="24">
        <v>3</v>
      </c>
      <c r="O53" s="24">
        <v>3</v>
      </c>
      <c r="P53" s="25">
        <v>5</v>
      </c>
      <c r="Q53" s="24">
        <v>6</v>
      </c>
      <c r="R53" s="24">
        <v>1</v>
      </c>
      <c r="S53" s="24">
        <v>4</v>
      </c>
      <c r="T53" s="29">
        <v>3.6666666666666665</v>
      </c>
      <c r="U53" s="24">
        <v>46</v>
      </c>
      <c r="V53" s="24">
        <v>296</v>
      </c>
      <c r="W53" s="25">
        <v>59.49105401255398</v>
      </c>
      <c r="X53" s="24">
        <v>7</v>
      </c>
      <c r="Y53" s="24">
        <v>30</v>
      </c>
      <c r="Z53" s="24">
        <v>1411</v>
      </c>
      <c r="AA53" s="24">
        <v>7</v>
      </c>
      <c r="AB53" s="24">
        <v>49</v>
      </c>
      <c r="AC53" s="25">
        <v>1411</v>
      </c>
      <c r="AD53" s="24">
        <v>40</v>
      </c>
      <c r="AE53" s="24">
        <v>553</v>
      </c>
      <c r="AF53" s="28">
        <v>18.5</v>
      </c>
      <c r="AG53" s="30" t="s">
        <v>0</v>
      </c>
      <c r="AH53" s="30" t="s">
        <v>0</v>
      </c>
      <c r="AI53" s="29">
        <v>0</v>
      </c>
    </row>
    <row r="54" spans="1:35" ht="15">
      <c r="A54" s="82" t="s">
        <v>27</v>
      </c>
      <c r="B54" s="32">
        <v>13</v>
      </c>
      <c r="C54" s="32">
        <v>84</v>
      </c>
      <c r="D54" s="32">
        <v>76.51988630994609</v>
      </c>
      <c r="E54" s="32">
        <v>296.95702541891524</v>
      </c>
      <c r="F54" s="24" t="s">
        <v>14</v>
      </c>
      <c r="G54" s="24" t="s">
        <v>14</v>
      </c>
      <c r="H54" s="25" t="s">
        <v>14</v>
      </c>
      <c r="I54" s="24">
        <v>12</v>
      </c>
      <c r="J54" s="24">
        <v>101</v>
      </c>
      <c r="K54" s="25">
        <v>5.156397366720629</v>
      </c>
      <c r="L54" s="24">
        <v>0</v>
      </c>
      <c r="M54" s="24">
        <v>0</v>
      </c>
      <c r="N54" s="24">
        <v>0</v>
      </c>
      <c r="O54" s="24">
        <v>2</v>
      </c>
      <c r="P54" s="25">
        <v>2</v>
      </c>
      <c r="Q54" s="24">
        <v>4</v>
      </c>
      <c r="R54" s="24">
        <v>5</v>
      </c>
      <c r="S54" s="24">
        <v>5</v>
      </c>
      <c r="T54" s="29">
        <v>4.666666666666667</v>
      </c>
      <c r="U54" s="24">
        <v>18</v>
      </c>
      <c r="V54" s="24">
        <v>216</v>
      </c>
      <c r="W54" s="25">
        <v>84.53837485123792</v>
      </c>
      <c r="X54" s="24">
        <v>9</v>
      </c>
      <c r="Y54" s="24">
        <v>50</v>
      </c>
      <c r="Z54" s="24">
        <v>1431</v>
      </c>
      <c r="AA54" s="24">
        <v>13</v>
      </c>
      <c r="AB54" s="24">
        <v>60</v>
      </c>
      <c r="AC54" s="25">
        <v>1581</v>
      </c>
      <c r="AD54" s="24">
        <v>39</v>
      </c>
      <c r="AE54" s="24">
        <v>405</v>
      </c>
      <c r="AF54" s="28">
        <v>22.6</v>
      </c>
      <c r="AG54" s="30" t="s">
        <v>0</v>
      </c>
      <c r="AH54" s="30" t="s">
        <v>0</v>
      </c>
      <c r="AI54" s="29">
        <v>0</v>
      </c>
    </row>
    <row r="55" spans="1:35" ht="15">
      <c r="A55" s="82" t="s">
        <v>28</v>
      </c>
      <c r="B55" s="32">
        <v>5</v>
      </c>
      <c r="C55" s="32">
        <v>7</v>
      </c>
      <c r="D55" s="32">
        <v>1.6790528360588763</v>
      </c>
      <c r="E55" s="32">
        <v>23.159349462881053</v>
      </c>
      <c r="F55" s="24">
        <v>14</v>
      </c>
      <c r="G55" s="24">
        <v>118</v>
      </c>
      <c r="H55" s="25">
        <v>26.92216476686265</v>
      </c>
      <c r="I55" s="24">
        <v>3</v>
      </c>
      <c r="J55" s="24">
        <v>18</v>
      </c>
      <c r="K55" s="25">
        <v>0.45183890802080934</v>
      </c>
      <c r="L55" s="24">
        <v>5</v>
      </c>
      <c r="M55" s="24">
        <v>20.6</v>
      </c>
      <c r="N55" s="24">
        <v>0</v>
      </c>
      <c r="O55" s="24">
        <v>6</v>
      </c>
      <c r="P55" s="25">
        <v>11</v>
      </c>
      <c r="Q55" s="24">
        <v>8</v>
      </c>
      <c r="R55" s="24">
        <v>3</v>
      </c>
      <c r="S55" s="24">
        <v>6</v>
      </c>
      <c r="T55" s="29">
        <v>5.666666666666667</v>
      </c>
      <c r="U55" s="24">
        <v>10</v>
      </c>
      <c r="V55" s="24">
        <v>81</v>
      </c>
      <c r="W55" s="25">
        <v>49.1096230157023</v>
      </c>
      <c r="X55" s="24">
        <v>3</v>
      </c>
      <c r="Y55" s="24">
        <v>5</v>
      </c>
      <c r="Z55" s="24">
        <v>730</v>
      </c>
      <c r="AA55" s="24">
        <v>4</v>
      </c>
      <c r="AB55" s="24">
        <v>5</v>
      </c>
      <c r="AC55" s="25">
        <v>740</v>
      </c>
      <c r="AD55" s="24">
        <v>36</v>
      </c>
      <c r="AE55" s="24">
        <v>425</v>
      </c>
      <c r="AF55" s="28">
        <v>26.3</v>
      </c>
      <c r="AG55" s="30">
        <v>3</v>
      </c>
      <c r="AH55" s="30">
        <v>9</v>
      </c>
      <c r="AI55" s="29">
        <v>37.459443704675095</v>
      </c>
    </row>
    <row r="56" spans="1:35" ht="15">
      <c r="A56" s="82" t="s">
        <v>115</v>
      </c>
      <c r="B56" s="32">
        <v>5</v>
      </c>
      <c r="C56" s="32">
        <v>9</v>
      </c>
      <c r="D56" s="32">
        <v>18.874115690910127</v>
      </c>
      <c r="E56" s="32">
        <v>492.3682354150468</v>
      </c>
      <c r="F56" s="24">
        <v>12</v>
      </c>
      <c r="G56" s="24">
        <v>128</v>
      </c>
      <c r="H56" s="25">
        <v>561.9562793537067</v>
      </c>
      <c r="I56" s="24">
        <v>10</v>
      </c>
      <c r="J56" s="24">
        <v>41</v>
      </c>
      <c r="K56" s="25">
        <v>2.1739701098466497</v>
      </c>
      <c r="L56" s="24">
        <v>2</v>
      </c>
      <c r="M56" s="24">
        <v>0</v>
      </c>
      <c r="N56" s="24">
        <v>0.1</v>
      </c>
      <c r="O56" s="24">
        <v>4</v>
      </c>
      <c r="P56" s="25">
        <v>6</v>
      </c>
      <c r="Q56" s="24">
        <v>4</v>
      </c>
      <c r="R56" s="24">
        <v>4</v>
      </c>
      <c r="S56" s="24">
        <v>5</v>
      </c>
      <c r="T56" s="29">
        <v>4.333333333333333</v>
      </c>
      <c r="U56" s="24">
        <v>19</v>
      </c>
      <c r="V56" s="24">
        <v>198</v>
      </c>
      <c r="W56" s="25">
        <v>31.130726427684024</v>
      </c>
      <c r="X56" s="24">
        <v>8</v>
      </c>
      <c r="Y56" s="24">
        <v>49</v>
      </c>
      <c r="Z56" s="24">
        <v>1940</v>
      </c>
      <c r="AA56" s="24">
        <v>8</v>
      </c>
      <c r="AB56" s="24">
        <v>45</v>
      </c>
      <c r="AC56" s="25">
        <v>2993</v>
      </c>
      <c r="AD56" s="24">
        <v>37</v>
      </c>
      <c r="AE56" s="24">
        <v>620</v>
      </c>
      <c r="AF56" s="28">
        <v>15.2</v>
      </c>
      <c r="AG56" s="30">
        <v>3</v>
      </c>
      <c r="AH56" s="30">
        <v>14.499999999999998</v>
      </c>
      <c r="AI56" s="29">
        <v>32.15020576131687</v>
      </c>
    </row>
    <row r="57" spans="1:35" ht="15">
      <c r="A57" s="82" t="s">
        <v>29</v>
      </c>
      <c r="B57" s="32">
        <v>8</v>
      </c>
      <c r="C57" s="32">
        <v>46</v>
      </c>
      <c r="D57" s="32">
        <v>25.298340439832575</v>
      </c>
      <c r="E57" s="32">
        <v>0</v>
      </c>
      <c r="F57" s="24">
        <v>19</v>
      </c>
      <c r="G57" s="24">
        <v>135</v>
      </c>
      <c r="H57" s="25">
        <v>50.4496990698378</v>
      </c>
      <c r="I57" s="24">
        <v>3</v>
      </c>
      <c r="J57" s="24">
        <v>68</v>
      </c>
      <c r="K57" s="25">
        <v>2.0030119223325276</v>
      </c>
      <c r="L57" s="24">
        <v>4</v>
      </c>
      <c r="M57" s="24">
        <v>48.6</v>
      </c>
      <c r="N57" s="24">
        <v>0</v>
      </c>
      <c r="O57" s="24">
        <v>7</v>
      </c>
      <c r="P57" s="25">
        <v>11</v>
      </c>
      <c r="Q57" s="24">
        <v>3</v>
      </c>
      <c r="R57" s="24">
        <v>8</v>
      </c>
      <c r="S57" s="24">
        <v>7</v>
      </c>
      <c r="T57" s="29">
        <v>6</v>
      </c>
      <c r="U57" s="24">
        <v>33</v>
      </c>
      <c r="V57" s="24">
        <v>150</v>
      </c>
      <c r="W57" s="25">
        <v>41.16487017914152</v>
      </c>
      <c r="X57" s="24">
        <v>13</v>
      </c>
      <c r="Y57" s="24">
        <v>24</v>
      </c>
      <c r="Z57" s="24">
        <v>654</v>
      </c>
      <c r="AA57" s="24">
        <v>13</v>
      </c>
      <c r="AB57" s="24">
        <v>24</v>
      </c>
      <c r="AC57" s="25">
        <v>630</v>
      </c>
      <c r="AD57" s="24">
        <v>34</v>
      </c>
      <c r="AE57" s="24">
        <v>397</v>
      </c>
      <c r="AF57" s="28">
        <v>38.9</v>
      </c>
      <c r="AG57" s="30">
        <v>1.75</v>
      </c>
      <c r="AH57" s="30">
        <v>38</v>
      </c>
      <c r="AI57" s="29">
        <v>20.13830943429212</v>
      </c>
    </row>
    <row r="58" spans="1:35" ht="15">
      <c r="A58" s="82" t="s">
        <v>116</v>
      </c>
      <c r="B58" s="32">
        <v>3</v>
      </c>
      <c r="C58" s="32">
        <v>14</v>
      </c>
      <c r="D58" s="32">
        <v>0.9404092054372314</v>
      </c>
      <c r="E58" s="32">
        <v>7.199426852768548</v>
      </c>
      <c r="F58" s="24">
        <v>18</v>
      </c>
      <c r="G58" s="24">
        <v>38</v>
      </c>
      <c r="H58" s="25">
        <v>119.72409438643555</v>
      </c>
      <c r="I58" s="24">
        <v>3</v>
      </c>
      <c r="J58" s="24">
        <v>14</v>
      </c>
      <c r="K58" s="25">
        <v>4.050352271028645</v>
      </c>
      <c r="L58" s="24">
        <v>5</v>
      </c>
      <c r="M58" s="24">
        <v>14.7</v>
      </c>
      <c r="N58" s="24">
        <v>0</v>
      </c>
      <c r="O58" s="24">
        <v>7</v>
      </c>
      <c r="P58" s="25">
        <v>12</v>
      </c>
      <c r="Q58" s="24">
        <v>6</v>
      </c>
      <c r="R58" s="24">
        <v>4</v>
      </c>
      <c r="S58" s="24">
        <v>7</v>
      </c>
      <c r="T58" s="29">
        <v>5.666666666666667</v>
      </c>
      <c r="U58" s="24">
        <v>8</v>
      </c>
      <c r="V58" s="24">
        <v>243</v>
      </c>
      <c r="W58" s="25">
        <v>47.72011261329182</v>
      </c>
      <c r="X58" s="24">
        <v>4</v>
      </c>
      <c r="Y58" s="24">
        <v>8</v>
      </c>
      <c r="Z58" s="24">
        <v>540</v>
      </c>
      <c r="AA58" s="24">
        <v>5</v>
      </c>
      <c r="AB58" s="24">
        <v>8</v>
      </c>
      <c r="AC58" s="25">
        <v>620</v>
      </c>
      <c r="AD58" s="24">
        <v>32</v>
      </c>
      <c r="AE58" s="24">
        <v>375</v>
      </c>
      <c r="AF58" s="28">
        <v>10.4</v>
      </c>
      <c r="AG58" s="30">
        <v>0.916666666666667</v>
      </c>
      <c r="AH58" s="30">
        <v>3.5000000000000004</v>
      </c>
      <c r="AI58" s="29">
        <v>87.27177765794498</v>
      </c>
    </row>
    <row r="59" spans="1:35" ht="15">
      <c r="A59" s="82" t="s">
        <v>117</v>
      </c>
      <c r="B59" s="32">
        <v>5</v>
      </c>
      <c r="C59" s="32">
        <v>7</v>
      </c>
      <c r="D59" s="32">
        <v>0.8735655698226626</v>
      </c>
      <c r="E59" s="32">
        <v>0.00315286956300813</v>
      </c>
      <c r="F59" s="24">
        <v>13</v>
      </c>
      <c r="G59" s="24">
        <v>137</v>
      </c>
      <c r="H59" s="25">
        <v>22.915055983943088</v>
      </c>
      <c r="I59" s="24">
        <v>8</v>
      </c>
      <c r="J59" s="24">
        <v>98</v>
      </c>
      <c r="K59" s="25">
        <v>6.125672650082333</v>
      </c>
      <c r="L59" s="24">
        <v>4</v>
      </c>
      <c r="M59" s="24">
        <v>0</v>
      </c>
      <c r="N59" s="24">
        <v>32.5</v>
      </c>
      <c r="O59" s="24">
        <v>7</v>
      </c>
      <c r="P59" s="25">
        <v>11</v>
      </c>
      <c r="Q59" s="24">
        <v>10</v>
      </c>
      <c r="R59" s="24">
        <v>1</v>
      </c>
      <c r="S59" s="24">
        <v>5</v>
      </c>
      <c r="T59" s="29">
        <v>5.333333333333333</v>
      </c>
      <c r="U59" s="24">
        <v>7</v>
      </c>
      <c r="V59" s="24">
        <v>132</v>
      </c>
      <c r="W59" s="25">
        <v>65.77770743768144</v>
      </c>
      <c r="X59" s="24">
        <v>2</v>
      </c>
      <c r="Y59" s="24">
        <v>9</v>
      </c>
      <c r="Z59" s="24">
        <v>1078</v>
      </c>
      <c r="AA59" s="24">
        <v>2</v>
      </c>
      <c r="AB59" s="24">
        <v>11</v>
      </c>
      <c r="AC59" s="25">
        <v>1248</v>
      </c>
      <c r="AD59" s="24">
        <v>29</v>
      </c>
      <c r="AE59" s="24">
        <v>331</v>
      </c>
      <c r="AF59" s="28">
        <v>17.4</v>
      </c>
      <c r="AG59" s="30">
        <v>1.89166666666667</v>
      </c>
      <c r="AH59" s="30">
        <v>9</v>
      </c>
      <c r="AI59" s="29">
        <v>44.71253137208675</v>
      </c>
    </row>
    <row r="60" spans="1:35" ht="15">
      <c r="A60" s="82" t="s">
        <v>118</v>
      </c>
      <c r="B60" s="32">
        <v>9</v>
      </c>
      <c r="C60" s="32">
        <v>58</v>
      </c>
      <c r="D60" s="32">
        <v>17.772945943138897</v>
      </c>
      <c r="E60" s="32">
        <v>26.52678498975955</v>
      </c>
      <c r="F60" s="24">
        <v>16</v>
      </c>
      <c r="G60" s="24">
        <v>210</v>
      </c>
      <c r="H60" s="25">
        <v>34.53787405666693</v>
      </c>
      <c r="I60" s="24">
        <v>7</v>
      </c>
      <c r="J60" s="24">
        <v>39</v>
      </c>
      <c r="K60" s="25">
        <v>10.499999999999998</v>
      </c>
      <c r="L60" s="24">
        <v>2</v>
      </c>
      <c r="M60" s="24">
        <v>0</v>
      </c>
      <c r="N60" s="24">
        <v>3.9</v>
      </c>
      <c r="O60" s="24">
        <v>3</v>
      </c>
      <c r="P60" s="25">
        <v>5</v>
      </c>
      <c r="Q60" s="24">
        <v>6</v>
      </c>
      <c r="R60" s="24">
        <v>1</v>
      </c>
      <c r="S60" s="24">
        <v>3</v>
      </c>
      <c r="T60" s="29">
        <v>3.3333333333333335</v>
      </c>
      <c r="U60" s="24">
        <v>26</v>
      </c>
      <c r="V60" s="24">
        <v>272</v>
      </c>
      <c r="W60" s="25">
        <v>44.66114265432189</v>
      </c>
      <c r="X60" s="24">
        <v>7</v>
      </c>
      <c r="Y60" s="24">
        <v>20</v>
      </c>
      <c r="Z60" s="24">
        <v>1945</v>
      </c>
      <c r="AA60" s="24">
        <v>8</v>
      </c>
      <c r="AB60" s="24">
        <v>22</v>
      </c>
      <c r="AC60" s="25">
        <v>1955</v>
      </c>
      <c r="AD60" s="24">
        <v>38</v>
      </c>
      <c r="AE60" s="24">
        <v>1070</v>
      </c>
      <c r="AF60" s="28">
        <v>34.3</v>
      </c>
      <c r="AG60" s="30">
        <v>5</v>
      </c>
      <c r="AH60" s="30">
        <v>14.499999999999998</v>
      </c>
      <c r="AI60" s="29">
        <v>15.163890426597842</v>
      </c>
    </row>
    <row r="61" spans="1:35" ht="15">
      <c r="A61" s="82" t="s">
        <v>119</v>
      </c>
      <c r="B61" s="32">
        <v>8</v>
      </c>
      <c r="C61" s="32">
        <v>27</v>
      </c>
      <c r="D61" s="32">
        <v>215.1166737489008</v>
      </c>
      <c r="E61" s="32">
        <v>0</v>
      </c>
      <c r="F61" s="24">
        <v>17</v>
      </c>
      <c r="G61" s="24">
        <v>146</v>
      </c>
      <c r="H61" s="25">
        <v>336.43996213913863</v>
      </c>
      <c r="I61" s="24">
        <v>5</v>
      </c>
      <c r="J61" s="24">
        <v>371</v>
      </c>
      <c r="K61" s="25">
        <v>4.578570752484618</v>
      </c>
      <c r="L61" s="24">
        <v>0</v>
      </c>
      <c r="M61" s="24">
        <v>0</v>
      </c>
      <c r="N61" s="24">
        <v>0</v>
      </c>
      <c r="O61" s="24">
        <v>5</v>
      </c>
      <c r="P61" s="25">
        <v>5</v>
      </c>
      <c r="Q61" s="24">
        <v>2</v>
      </c>
      <c r="R61" s="24">
        <v>1</v>
      </c>
      <c r="S61" s="24">
        <v>5</v>
      </c>
      <c r="T61" s="29">
        <v>2.6666666666666665</v>
      </c>
      <c r="U61" s="24">
        <v>50</v>
      </c>
      <c r="V61" s="24">
        <v>376</v>
      </c>
      <c r="W61" s="25">
        <v>292.36963039414576</v>
      </c>
      <c r="X61" s="24">
        <v>6</v>
      </c>
      <c r="Y61" s="24">
        <v>24</v>
      </c>
      <c r="Z61" s="24">
        <v>831</v>
      </c>
      <c r="AA61" s="24">
        <v>8</v>
      </c>
      <c r="AB61" s="24">
        <v>23</v>
      </c>
      <c r="AC61" s="25">
        <v>922</v>
      </c>
      <c r="AD61" s="24">
        <v>32</v>
      </c>
      <c r="AE61" s="24">
        <v>434</v>
      </c>
      <c r="AF61" s="28">
        <v>37.9</v>
      </c>
      <c r="AG61" s="30">
        <v>3</v>
      </c>
      <c r="AH61" s="30">
        <v>14.499999999999998</v>
      </c>
      <c r="AI61" s="29">
        <v>19.463553146106186</v>
      </c>
    </row>
    <row r="62" spans="1:35" ht="15">
      <c r="A62" s="82" t="s">
        <v>30</v>
      </c>
      <c r="B62" s="32">
        <v>3</v>
      </c>
      <c r="C62" s="32">
        <v>3</v>
      </c>
      <c r="D62" s="32">
        <v>3.6926053456957595</v>
      </c>
      <c r="E62" s="32">
        <v>0</v>
      </c>
      <c r="F62" s="24">
        <v>10</v>
      </c>
      <c r="G62" s="24">
        <v>98</v>
      </c>
      <c r="H62" s="25">
        <v>21.585586123932774</v>
      </c>
      <c r="I62" s="24">
        <v>2</v>
      </c>
      <c r="J62" s="24">
        <v>3</v>
      </c>
      <c r="K62" s="25">
        <v>0.0230787834105985</v>
      </c>
      <c r="L62" s="24">
        <v>6</v>
      </c>
      <c r="M62" s="24">
        <v>12.2</v>
      </c>
      <c r="N62" s="24">
        <v>0</v>
      </c>
      <c r="O62" s="24">
        <v>6</v>
      </c>
      <c r="P62" s="25">
        <v>12</v>
      </c>
      <c r="Q62" s="24">
        <v>8</v>
      </c>
      <c r="R62" s="24">
        <v>6</v>
      </c>
      <c r="S62" s="24">
        <v>4</v>
      </c>
      <c r="T62" s="29">
        <v>6</v>
      </c>
      <c r="U62" s="24">
        <v>18</v>
      </c>
      <c r="V62" s="24">
        <v>387</v>
      </c>
      <c r="W62" s="25">
        <v>15.323484100468152</v>
      </c>
      <c r="X62" s="24">
        <v>4</v>
      </c>
      <c r="Y62" s="24">
        <v>10</v>
      </c>
      <c r="Z62" s="24">
        <v>1270</v>
      </c>
      <c r="AA62" s="24">
        <v>4</v>
      </c>
      <c r="AB62" s="24">
        <v>13</v>
      </c>
      <c r="AC62" s="25">
        <v>1250</v>
      </c>
      <c r="AD62" s="24">
        <v>36</v>
      </c>
      <c r="AE62" s="24">
        <v>285</v>
      </c>
      <c r="AF62" s="28">
        <v>29.9</v>
      </c>
      <c r="AG62" s="30">
        <v>3.25</v>
      </c>
      <c r="AH62" s="30">
        <v>3.5000000000000004</v>
      </c>
      <c r="AI62" s="29">
        <v>27.909954514650483</v>
      </c>
    </row>
    <row r="63" spans="1:35" ht="15">
      <c r="A63" s="82" t="s">
        <v>120</v>
      </c>
      <c r="B63" s="32">
        <v>9</v>
      </c>
      <c r="C63" s="32">
        <v>18</v>
      </c>
      <c r="D63" s="32">
        <v>4.72730599425141</v>
      </c>
      <c r="E63" s="32">
        <v>0.003263587155161484</v>
      </c>
      <c r="F63" s="24">
        <v>12</v>
      </c>
      <c r="G63" s="24">
        <v>100</v>
      </c>
      <c r="H63" s="25">
        <v>60.151827574212334</v>
      </c>
      <c r="I63" s="24">
        <v>4</v>
      </c>
      <c r="J63" s="24">
        <v>40</v>
      </c>
      <c r="K63" s="25">
        <v>5.1612391474778105</v>
      </c>
      <c r="L63" s="24">
        <v>6</v>
      </c>
      <c r="M63" s="24">
        <v>98.3</v>
      </c>
      <c r="N63" s="24">
        <v>0.8</v>
      </c>
      <c r="O63" s="24">
        <v>7</v>
      </c>
      <c r="P63" s="25">
        <v>13</v>
      </c>
      <c r="Q63" s="24">
        <v>5</v>
      </c>
      <c r="R63" s="24">
        <v>5</v>
      </c>
      <c r="S63" s="24">
        <v>5</v>
      </c>
      <c r="T63" s="29">
        <v>5</v>
      </c>
      <c r="U63" s="24">
        <v>16</v>
      </c>
      <c r="V63" s="24">
        <v>196</v>
      </c>
      <c r="W63" s="25">
        <v>44.901927337267914</v>
      </c>
      <c r="X63" s="24">
        <v>4</v>
      </c>
      <c r="Y63" s="24">
        <v>7</v>
      </c>
      <c r="Z63" s="24">
        <v>872</v>
      </c>
      <c r="AA63" s="24">
        <v>5</v>
      </c>
      <c r="AB63" s="24">
        <v>7</v>
      </c>
      <c r="AC63" s="25">
        <v>937</v>
      </c>
      <c r="AD63" s="24">
        <v>30</v>
      </c>
      <c r="AE63" s="24">
        <v>394</v>
      </c>
      <c r="AF63" s="28">
        <v>14.4</v>
      </c>
      <c r="AG63" s="30">
        <v>1.2</v>
      </c>
      <c r="AH63" s="30">
        <v>8</v>
      </c>
      <c r="AI63" s="29">
        <v>52.22005934392583</v>
      </c>
    </row>
    <row r="64" spans="1:35" ht="15">
      <c r="A64" s="82" t="s">
        <v>31</v>
      </c>
      <c r="B64" s="32">
        <v>8</v>
      </c>
      <c r="C64" s="32">
        <v>33</v>
      </c>
      <c r="D64" s="32">
        <v>26.393642486197383</v>
      </c>
      <c r="E64" s="32">
        <v>13.429334598573728</v>
      </c>
      <c r="F64" s="24">
        <v>18</v>
      </c>
      <c r="G64" s="24">
        <v>220</v>
      </c>
      <c r="H64" s="25">
        <v>1099.024545450958</v>
      </c>
      <c r="I64" s="24">
        <v>5</v>
      </c>
      <c r="J64" s="24">
        <v>34</v>
      </c>
      <c r="K64" s="25">
        <v>1.0559744523809522</v>
      </c>
      <c r="L64" s="24">
        <v>0</v>
      </c>
      <c r="M64" s="24">
        <v>0</v>
      </c>
      <c r="N64" s="24">
        <v>0</v>
      </c>
      <c r="O64" s="24">
        <v>7</v>
      </c>
      <c r="P64" s="25">
        <v>7</v>
      </c>
      <c r="Q64" s="24">
        <v>7</v>
      </c>
      <c r="R64" s="24">
        <v>5</v>
      </c>
      <c r="S64" s="24">
        <v>6</v>
      </c>
      <c r="T64" s="29">
        <v>6</v>
      </c>
      <c r="U64" s="24">
        <v>33</v>
      </c>
      <c r="V64" s="24">
        <v>224</v>
      </c>
      <c r="W64" s="25">
        <v>32.73978132401913</v>
      </c>
      <c r="X64" s="24">
        <v>6</v>
      </c>
      <c r="Y64" s="24">
        <v>19</v>
      </c>
      <c r="Z64" s="24">
        <v>1013</v>
      </c>
      <c r="AA64" s="24">
        <v>7</v>
      </c>
      <c r="AB64" s="24">
        <v>29</v>
      </c>
      <c r="AC64" s="25">
        <v>1203</v>
      </c>
      <c r="AD64" s="24">
        <v>36</v>
      </c>
      <c r="AE64" s="24">
        <v>487</v>
      </c>
      <c r="AF64" s="28">
        <v>23</v>
      </c>
      <c r="AG64" s="30">
        <v>1.9166666666666667</v>
      </c>
      <c r="AH64" s="30">
        <v>22</v>
      </c>
      <c r="AI64" s="29">
        <v>24.024882415983317</v>
      </c>
    </row>
    <row r="65" spans="1:35" ht="15">
      <c r="A65" s="82" t="s">
        <v>121</v>
      </c>
      <c r="B65" s="32">
        <v>15</v>
      </c>
      <c r="C65" s="32">
        <v>19</v>
      </c>
      <c r="D65" s="32">
        <v>10.937003432741056</v>
      </c>
      <c r="E65" s="32">
        <v>21.410675558963042</v>
      </c>
      <c r="F65" s="24">
        <v>15</v>
      </c>
      <c r="G65" s="24">
        <v>169</v>
      </c>
      <c r="H65" s="25">
        <v>50.7461558314836</v>
      </c>
      <c r="I65" s="24">
        <v>11</v>
      </c>
      <c r="J65" s="24">
        <v>22</v>
      </c>
      <c r="K65" s="25">
        <v>4.015350457855165</v>
      </c>
      <c r="L65" s="24">
        <v>5</v>
      </c>
      <c r="M65" s="24">
        <v>46.9</v>
      </c>
      <c r="N65" s="24">
        <v>0</v>
      </c>
      <c r="O65" s="24">
        <v>3</v>
      </c>
      <c r="P65" s="25">
        <v>8</v>
      </c>
      <c r="Q65" s="24">
        <v>1</v>
      </c>
      <c r="R65" s="24">
        <v>4</v>
      </c>
      <c r="S65" s="24">
        <v>5</v>
      </c>
      <c r="T65" s="29">
        <v>3.3333333333333335</v>
      </c>
      <c r="U65" s="24">
        <v>10</v>
      </c>
      <c r="V65" s="24">
        <v>224</v>
      </c>
      <c r="W65" s="25">
        <v>47.37788591821099</v>
      </c>
      <c r="X65" s="24">
        <v>5</v>
      </c>
      <c r="Y65" s="24">
        <v>20</v>
      </c>
      <c r="Z65" s="24">
        <v>1153</v>
      </c>
      <c r="AA65" s="24">
        <v>6</v>
      </c>
      <c r="AB65" s="24">
        <v>25</v>
      </c>
      <c r="AC65" s="25">
        <v>1265</v>
      </c>
      <c r="AD65" s="24">
        <v>39</v>
      </c>
      <c r="AE65" s="24">
        <v>819</v>
      </c>
      <c r="AF65" s="28">
        <v>14.4</v>
      </c>
      <c r="AG65" s="30">
        <v>2</v>
      </c>
      <c r="AH65" s="30">
        <v>9</v>
      </c>
      <c r="AI65" s="29">
        <v>44.15386903940364</v>
      </c>
    </row>
    <row r="66" spans="1:35" ht="15">
      <c r="A66" s="82" t="s">
        <v>32</v>
      </c>
      <c r="B66" s="32">
        <v>6</v>
      </c>
      <c r="C66" s="32">
        <v>20</v>
      </c>
      <c r="D66" s="32">
        <v>24.583832479032186</v>
      </c>
      <c r="E66" s="32">
        <v>0</v>
      </c>
      <c r="F66" s="24">
        <v>10</v>
      </c>
      <c r="G66" s="24">
        <v>149</v>
      </c>
      <c r="H66" s="25">
        <v>25.29828996191027</v>
      </c>
      <c r="I66" s="24">
        <v>8</v>
      </c>
      <c r="J66" s="24">
        <v>77</v>
      </c>
      <c r="K66" s="25">
        <v>7.396728418383987</v>
      </c>
      <c r="L66" s="24">
        <v>0</v>
      </c>
      <c r="M66" s="24">
        <v>0</v>
      </c>
      <c r="N66" s="24">
        <v>0</v>
      </c>
      <c r="O66" s="24">
        <v>8</v>
      </c>
      <c r="P66" s="25">
        <v>8</v>
      </c>
      <c r="Q66" s="24">
        <v>4</v>
      </c>
      <c r="R66" s="24">
        <v>8</v>
      </c>
      <c r="S66" s="24">
        <v>7</v>
      </c>
      <c r="T66" s="29">
        <v>6.333333333333333</v>
      </c>
      <c r="U66" s="24">
        <v>30</v>
      </c>
      <c r="V66" s="24">
        <v>140</v>
      </c>
      <c r="W66" s="25">
        <v>45.28696720142343</v>
      </c>
      <c r="X66" s="24">
        <v>6</v>
      </c>
      <c r="Y66" s="24">
        <v>14</v>
      </c>
      <c r="Z66" s="24">
        <v>1226</v>
      </c>
      <c r="AA66" s="24">
        <v>5</v>
      </c>
      <c r="AB66" s="24">
        <v>19</v>
      </c>
      <c r="AC66" s="25">
        <v>2479</v>
      </c>
      <c r="AD66" s="24">
        <v>47</v>
      </c>
      <c r="AE66" s="24">
        <v>688</v>
      </c>
      <c r="AF66" s="28">
        <v>32.6</v>
      </c>
      <c r="AG66" s="30" t="s">
        <v>0</v>
      </c>
      <c r="AH66" s="30" t="s">
        <v>0</v>
      </c>
      <c r="AI66" s="29">
        <v>0</v>
      </c>
    </row>
    <row r="67" spans="1:35" ht="15">
      <c r="A67" s="82" t="s">
        <v>33</v>
      </c>
      <c r="B67" s="32">
        <v>11</v>
      </c>
      <c r="C67" s="32">
        <v>29</v>
      </c>
      <c r="D67" s="32">
        <v>45.35847875932426</v>
      </c>
      <c r="E67" s="32">
        <v>23.538453577306207</v>
      </c>
      <c r="F67" s="24">
        <v>22</v>
      </c>
      <c r="G67" s="24">
        <v>178</v>
      </c>
      <c r="H67" s="25">
        <v>1079.2663426637823</v>
      </c>
      <c r="I67" s="24">
        <v>4</v>
      </c>
      <c r="J67" s="24">
        <v>27</v>
      </c>
      <c r="K67" s="25">
        <v>0.9523726551120634</v>
      </c>
      <c r="L67" s="24">
        <v>6</v>
      </c>
      <c r="M67" s="24">
        <v>28.4</v>
      </c>
      <c r="N67" s="24">
        <v>16.9</v>
      </c>
      <c r="O67" s="24">
        <v>8</v>
      </c>
      <c r="P67" s="25">
        <v>14</v>
      </c>
      <c r="Q67" s="24">
        <v>3</v>
      </c>
      <c r="R67" s="24">
        <v>3</v>
      </c>
      <c r="S67" s="24">
        <v>6</v>
      </c>
      <c r="T67" s="29">
        <v>4</v>
      </c>
      <c r="U67" s="24">
        <v>24</v>
      </c>
      <c r="V67" s="24">
        <v>344</v>
      </c>
      <c r="W67" s="25">
        <v>40.941321548034146</v>
      </c>
      <c r="X67" s="24">
        <v>10</v>
      </c>
      <c r="Y67" s="24">
        <v>17</v>
      </c>
      <c r="Z67" s="24">
        <v>1182</v>
      </c>
      <c r="AA67" s="24">
        <v>10</v>
      </c>
      <c r="AB67" s="24">
        <v>17</v>
      </c>
      <c r="AC67" s="25">
        <v>1302</v>
      </c>
      <c r="AD67" s="24">
        <v>31</v>
      </c>
      <c r="AE67" s="24">
        <v>1459</v>
      </c>
      <c r="AF67" s="28">
        <v>26.5</v>
      </c>
      <c r="AG67" s="30">
        <v>3</v>
      </c>
      <c r="AH67" s="30">
        <v>14.499999999999998</v>
      </c>
      <c r="AI67" s="29">
        <v>28.160613421352846</v>
      </c>
    </row>
    <row r="68" spans="1:35" ht="15">
      <c r="A68" s="82" t="s">
        <v>34</v>
      </c>
      <c r="B68" s="32">
        <v>13</v>
      </c>
      <c r="C68" s="32">
        <v>41</v>
      </c>
      <c r="D68" s="32">
        <v>139.23691262144715</v>
      </c>
      <c r="E68" s="32">
        <v>489.7101487445251</v>
      </c>
      <c r="F68" s="24">
        <v>32</v>
      </c>
      <c r="G68" s="24">
        <v>255</v>
      </c>
      <c r="H68" s="25">
        <v>249.56444356767946</v>
      </c>
      <c r="I68" s="24">
        <v>6</v>
      </c>
      <c r="J68" s="24">
        <v>104</v>
      </c>
      <c r="K68" s="25">
        <v>13.944971727628142</v>
      </c>
      <c r="L68" s="24">
        <v>0</v>
      </c>
      <c r="M68" s="24">
        <v>0</v>
      </c>
      <c r="N68" s="24">
        <v>0</v>
      </c>
      <c r="O68" s="24">
        <v>3</v>
      </c>
      <c r="P68" s="25">
        <v>3</v>
      </c>
      <c r="Q68" s="24">
        <v>6</v>
      </c>
      <c r="R68" s="24">
        <v>1</v>
      </c>
      <c r="S68" s="24">
        <v>1</v>
      </c>
      <c r="T68" s="29">
        <v>2.6666666666666665</v>
      </c>
      <c r="U68" s="24">
        <v>56</v>
      </c>
      <c r="V68" s="24">
        <v>416</v>
      </c>
      <c r="W68" s="25">
        <v>49.9194068247457</v>
      </c>
      <c r="X68" s="24">
        <v>7</v>
      </c>
      <c r="Y68" s="24">
        <v>33</v>
      </c>
      <c r="Z68" s="24">
        <v>855</v>
      </c>
      <c r="AA68" s="24">
        <v>9</v>
      </c>
      <c r="AB68" s="24">
        <v>32</v>
      </c>
      <c r="AC68" s="25">
        <v>1391</v>
      </c>
      <c r="AD68" s="24">
        <v>50</v>
      </c>
      <c r="AE68" s="24">
        <v>276</v>
      </c>
      <c r="AF68" s="28">
        <v>45</v>
      </c>
      <c r="AG68" s="30">
        <v>3.75</v>
      </c>
      <c r="AH68" s="30">
        <v>8</v>
      </c>
      <c r="AI68" s="29">
        <v>21.96711603650542</v>
      </c>
    </row>
    <row r="69" spans="1:35" ht="15">
      <c r="A69" s="82" t="s">
        <v>35</v>
      </c>
      <c r="B69" s="32">
        <v>16</v>
      </c>
      <c r="C69" s="32">
        <v>213</v>
      </c>
      <c r="D69" s="32">
        <v>322.97776389405936</v>
      </c>
      <c r="E69" s="32">
        <v>779.9237623762376</v>
      </c>
      <c r="F69" s="24">
        <v>15</v>
      </c>
      <c r="G69" s="24">
        <v>167</v>
      </c>
      <c r="H69" s="25">
        <v>2020.0025445544552</v>
      </c>
      <c r="I69" s="24">
        <v>9</v>
      </c>
      <c r="J69" s="24">
        <v>211</v>
      </c>
      <c r="K69" s="25">
        <v>7.564144676000001</v>
      </c>
      <c r="L69" s="24">
        <v>1</v>
      </c>
      <c r="M69" s="24">
        <v>0</v>
      </c>
      <c r="N69" s="24">
        <v>1.1</v>
      </c>
      <c r="O69" s="24">
        <v>3</v>
      </c>
      <c r="P69" s="25">
        <v>4</v>
      </c>
      <c r="Q69" s="24">
        <v>6</v>
      </c>
      <c r="R69" s="24">
        <v>1</v>
      </c>
      <c r="S69" s="24">
        <v>5</v>
      </c>
      <c r="T69" s="29">
        <v>4</v>
      </c>
      <c r="U69" s="24">
        <v>46</v>
      </c>
      <c r="V69" s="24">
        <v>208</v>
      </c>
      <c r="W69" s="25">
        <v>45.89437545403332</v>
      </c>
      <c r="X69" s="24">
        <v>6</v>
      </c>
      <c r="Y69" s="24">
        <v>23</v>
      </c>
      <c r="Z69" s="24">
        <v>1545</v>
      </c>
      <c r="AA69" s="24">
        <v>6</v>
      </c>
      <c r="AB69" s="24">
        <v>22</v>
      </c>
      <c r="AC69" s="25">
        <v>2349</v>
      </c>
      <c r="AD69" s="24">
        <v>41</v>
      </c>
      <c r="AE69" s="24">
        <v>1140</v>
      </c>
      <c r="AF69" s="28">
        <v>25</v>
      </c>
      <c r="AG69" s="30" t="s">
        <v>0</v>
      </c>
      <c r="AH69" s="30" t="s">
        <v>0</v>
      </c>
      <c r="AI69" s="29">
        <v>0</v>
      </c>
    </row>
    <row r="70" spans="1:35" ht="15">
      <c r="A70" s="82" t="s">
        <v>36</v>
      </c>
      <c r="B70" s="32">
        <v>8</v>
      </c>
      <c r="C70" s="32">
        <v>34</v>
      </c>
      <c r="D70" s="32">
        <v>32.812455046465935</v>
      </c>
      <c r="E70" s="32">
        <v>0</v>
      </c>
      <c r="F70" s="24">
        <v>11</v>
      </c>
      <c r="G70" s="24">
        <v>133</v>
      </c>
      <c r="H70" s="25">
        <v>229.28593493911805</v>
      </c>
      <c r="I70" s="24">
        <v>6</v>
      </c>
      <c r="J70" s="24">
        <v>34</v>
      </c>
      <c r="K70" s="25">
        <v>4.535047992912123</v>
      </c>
      <c r="L70" s="24">
        <v>0</v>
      </c>
      <c r="M70" s="24">
        <v>0</v>
      </c>
      <c r="N70" s="24">
        <v>0</v>
      </c>
      <c r="O70" s="24">
        <v>4</v>
      </c>
      <c r="P70" s="25">
        <v>4</v>
      </c>
      <c r="Q70" s="24">
        <v>5</v>
      </c>
      <c r="R70" s="24">
        <v>5</v>
      </c>
      <c r="S70" s="24">
        <v>6</v>
      </c>
      <c r="T70" s="29">
        <v>5.333333333333333</v>
      </c>
      <c r="U70" s="24">
        <v>34</v>
      </c>
      <c r="V70" s="24">
        <v>288</v>
      </c>
      <c r="W70" s="25">
        <v>38.88548777971172</v>
      </c>
      <c r="X70" s="24">
        <v>7</v>
      </c>
      <c r="Y70" s="24">
        <v>20</v>
      </c>
      <c r="Z70" s="24">
        <v>730</v>
      </c>
      <c r="AA70" s="24">
        <v>8</v>
      </c>
      <c r="AB70" s="24">
        <v>24</v>
      </c>
      <c r="AC70" s="25">
        <v>730</v>
      </c>
      <c r="AD70" s="24">
        <v>36</v>
      </c>
      <c r="AE70" s="24">
        <v>581</v>
      </c>
      <c r="AF70" s="28">
        <v>25.2</v>
      </c>
      <c r="AG70" s="30">
        <v>3</v>
      </c>
      <c r="AH70" s="30">
        <v>28.499999999999996</v>
      </c>
      <c r="AI70" s="29">
        <v>17.556665494754526</v>
      </c>
    </row>
    <row r="71" spans="1:35" ht="15">
      <c r="A71" s="82" t="s">
        <v>122</v>
      </c>
      <c r="B71" s="32">
        <v>13</v>
      </c>
      <c r="C71" s="32">
        <v>195</v>
      </c>
      <c r="D71" s="32">
        <v>227.9250316093258</v>
      </c>
      <c r="E71" s="32">
        <v>22.437571345753238</v>
      </c>
      <c r="F71" s="24">
        <v>11</v>
      </c>
      <c r="G71" s="24">
        <v>1179</v>
      </c>
      <c r="H71" s="25">
        <v>569.4835108122938</v>
      </c>
      <c r="I71" s="24">
        <v>5</v>
      </c>
      <c r="J71" s="24">
        <v>405</v>
      </c>
      <c r="K71" s="25">
        <v>6.376951198608655</v>
      </c>
      <c r="L71" s="24">
        <v>2</v>
      </c>
      <c r="M71" s="24">
        <v>0</v>
      </c>
      <c r="N71" s="24">
        <v>0.7</v>
      </c>
      <c r="O71" s="24">
        <v>3</v>
      </c>
      <c r="P71" s="25">
        <v>5</v>
      </c>
      <c r="Q71" s="24">
        <v>2</v>
      </c>
      <c r="R71" s="24">
        <v>3</v>
      </c>
      <c r="S71" s="24">
        <v>4</v>
      </c>
      <c r="T71" s="29">
        <v>3</v>
      </c>
      <c r="U71" s="24">
        <v>42</v>
      </c>
      <c r="V71" s="24">
        <v>160</v>
      </c>
      <c r="W71" s="25">
        <v>40.060273115517845</v>
      </c>
      <c r="X71" s="24">
        <v>8</v>
      </c>
      <c r="Y71" s="24">
        <v>35</v>
      </c>
      <c r="Z71" s="24">
        <v>1005</v>
      </c>
      <c r="AA71" s="24">
        <v>10</v>
      </c>
      <c r="AB71" s="24">
        <v>33</v>
      </c>
      <c r="AC71" s="25">
        <v>1545</v>
      </c>
      <c r="AD71" s="24">
        <v>35</v>
      </c>
      <c r="AE71" s="24">
        <v>508</v>
      </c>
      <c r="AF71" s="28">
        <v>42.6</v>
      </c>
      <c r="AG71" s="30">
        <v>5.66666666666667</v>
      </c>
      <c r="AH71" s="30">
        <v>29.5</v>
      </c>
      <c r="AI71" s="29">
        <v>2.7329369014952327</v>
      </c>
    </row>
    <row r="72" spans="1:35" ht="15">
      <c r="A72" s="82" t="s">
        <v>37</v>
      </c>
      <c r="B72" s="32">
        <v>13</v>
      </c>
      <c r="C72" s="32">
        <v>14</v>
      </c>
      <c r="D72" s="32">
        <v>47.268633574948616</v>
      </c>
      <c r="E72" s="32">
        <v>17.304743031379232</v>
      </c>
      <c r="F72" s="24">
        <v>17</v>
      </c>
      <c r="G72" s="24">
        <v>106</v>
      </c>
      <c r="H72" s="25">
        <v>465.11909820451905</v>
      </c>
      <c r="I72" s="24">
        <v>7</v>
      </c>
      <c r="J72" s="24">
        <v>23</v>
      </c>
      <c r="K72" s="25">
        <v>5.54430014216033</v>
      </c>
      <c r="L72" s="24">
        <v>6</v>
      </c>
      <c r="M72" s="24">
        <v>22.7</v>
      </c>
      <c r="N72" s="24">
        <v>21.7</v>
      </c>
      <c r="O72" s="24">
        <v>6</v>
      </c>
      <c r="P72" s="25">
        <v>12</v>
      </c>
      <c r="Q72" s="24">
        <v>0</v>
      </c>
      <c r="R72" s="24">
        <v>5</v>
      </c>
      <c r="S72" s="24">
        <v>4</v>
      </c>
      <c r="T72" s="29">
        <v>3</v>
      </c>
      <c r="U72" s="24">
        <v>47</v>
      </c>
      <c r="V72" s="24">
        <v>224</v>
      </c>
      <c r="W72" s="25">
        <v>48.29375946019736</v>
      </c>
      <c r="X72" s="24">
        <v>7</v>
      </c>
      <c r="Y72" s="24">
        <v>20</v>
      </c>
      <c r="Z72" s="24">
        <v>1163</v>
      </c>
      <c r="AA72" s="24">
        <v>10</v>
      </c>
      <c r="AB72" s="24">
        <v>23</v>
      </c>
      <c r="AC72" s="25">
        <v>1190</v>
      </c>
      <c r="AD72" s="24">
        <v>45</v>
      </c>
      <c r="AE72" s="24">
        <v>900</v>
      </c>
      <c r="AF72" s="28">
        <v>35.2</v>
      </c>
      <c r="AG72" s="30">
        <v>3.75</v>
      </c>
      <c r="AH72" s="30">
        <v>14.499999999999998</v>
      </c>
      <c r="AI72" s="29">
        <v>20.798279615162876</v>
      </c>
    </row>
    <row r="73" spans="1:35" ht="15">
      <c r="A73" s="82" t="s">
        <v>38</v>
      </c>
      <c r="B73" s="32">
        <v>3</v>
      </c>
      <c r="C73" s="32">
        <v>6</v>
      </c>
      <c r="D73" s="32">
        <v>1.8044083582665764</v>
      </c>
      <c r="E73" s="32">
        <v>0.00041571491383285615</v>
      </c>
      <c r="F73" s="24">
        <v>7</v>
      </c>
      <c r="G73" s="24">
        <v>67</v>
      </c>
      <c r="H73" s="25">
        <v>18.661026767043076</v>
      </c>
      <c r="I73" s="24">
        <v>5</v>
      </c>
      <c r="J73" s="24">
        <v>45</v>
      </c>
      <c r="K73" s="25">
        <v>5.006526724147175</v>
      </c>
      <c r="L73" s="24">
        <v>4</v>
      </c>
      <c r="M73" s="24">
        <v>71.9</v>
      </c>
      <c r="N73" s="24">
        <v>0</v>
      </c>
      <c r="O73" s="24">
        <v>10</v>
      </c>
      <c r="P73" s="25">
        <v>14</v>
      </c>
      <c r="Q73" s="24">
        <v>10</v>
      </c>
      <c r="R73" s="24">
        <v>8</v>
      </c>
      <c r="S73" s="24">
        <v>9</v>
      </c>
      <c r="T73" s="29">
        <v>9</v>
      </c>
      <c r="U73" s="24">
        <v>4</v>
      </c>
      <c r="V73" s="24">
        <v>80</v>
      </c>
      <c r="W73" s="25">
        <v>24.1900183163133</v>
      </c>
      <c r="X73" s="24">
        <v>4</v>
      </c>
      <c r="Y73" s="31">
        <v>6</v>
      </c>
      <c r="Z73" s="24">
        <v>625</v>
      </c>
      <c r="AA73" s="24">
        <v>4</v>
      </c>
      <c r="AB73" s="24">
        <v>5</v>
      </c>
      <c r="AC73" s="25">
        <v>583</v>
      </c>
      <c r="AD73" s="24">
        <v>24</v>
      </c>
      <c r="AE73" s="24">
        <v>280</v>
      </c>
      <c r="AF73" s="28">
        <v>19.5</v>
      </c>
      <c r="AG73" s="30">
        <v>1.08</v>
      </c>
      <c r="AH73" s="30">
        <v>9</v>
      </c>
      <c r="AI73" s="29">
        <v>79.76942293109916</v>
      </c>
    </row>
    <row r="74" spans="1:35" ht="15">
      <c r="A74" s="82" t="s">
        <v>123</v>
      </c>
      <c r="B74" s="32">
        <v>4</v>
      </c>
      <c r="C74" s="32">
        <v>4</v>
      </c>
      <c r="D74" s="32">
        <v>7.9899563097565895</v>
      </c>
      <c r="E74" s="32">
        <v>10.243533730457166</v>
      </c>
      <c r="F74" s="24">
        <v>31</v>
      </c>
      <c r="G74" s="24">
        <v>204</v>
      </c>
      <c r="H74" s="25">
        <v>9.833792381238881</v>
      </c>
      <c r="I74" s="24">
        <v>4</v>
      </c>
      <c r="J74" s="24">
        <v>17</v>
      </c>
      <c r="K74" s="25">
        <v>11.020487067460916</v>
      </c>
      <c r="L74" s="24">
        <v>5</v>
      </c>
      <c r="M74" s="24">
        <v>10.3</v>
      </c>
      <c r="N74" s="24">
        <v>0</v>
      </c>
      <c r="O74" s="24">
        <v>7</v>
      </c>
      <c r="P74" s="25">
        <v>12</v>
      </c>
      <c r="Q74" s="24">
        <v>2</v>
      </c>
      <c r="R74" s="24">
        <v>4</v>
      </c>
      <c r="S74" s="24">
        <v>7</v>
      </c>
      <c r="T74" s="29">
        <v>4.333333333333333</v>
      </c>
      <c r="U74" s="24">
        <v>14</v>
      </c>
      <c r="V74" s="24">
        <v>330</v>
      </c>
      <c r="W74" s="25">
        <v>57.46254001384564</v>
      </c>
      <c r="X74" s="24">
        <v>5</v>
      </c>
      <c r="Y74" s="24">
        <v>18</v>
      </c>
      <c r="Z74" s="24">
        <v>1225</v>
      </c>
      <c r="AA74" s="24">
        <v>7</v>
      </c>
      <c r="AB74" s="24">
        <v>17</v>
      </c>
      <c r="AC74" s="25">
        <v>1215</v>
      </c>
      <c r="AD74" s="24">
        <v>33</v>
      </c>
      <c r="AE74" s="24">
        <v>395</v>
      </c>
      <c r="AF74" s="28">
        <v>13</v>
      </c>
      <c r="AG74" s="30">
        <v>2</v>
      </c>
      <c r="AH74" s="30">
        <v>14.499999999999998</v>
      </c>
      <c r="AI74" s="29">
        <v>38.41690369832027</v>
      </c>
    </row>
    <row r="75" spans="1:35" ht="15">
      <c r="A75" s="82" t="s">
        <v>124</v>
      </c>
      <c r="B75" s="32">
        <v>5</v>
      </c>
      <c r="C75" s="32">
        <v>5</v>
      </c>
      <c r="D75" s="32">
        <v>2.9815776140188115</v>
      </c>
      <c r="E75" s="32">
        <v>15.775542931316465</v>
      </c>
      <c r="F75" s="24">
        <v>18</v>
      </c>
      <c r="G75" s="24">
        <v>75</v>
      </c>
      <c r="H75" s="25">
        <v>22.22742447936627</v>
      </c>
      <c r="I75" s="24">
        <v>3</v>
      </c>
      <c r="J75" s="24">
        <v>4</v>
      </c>
      <c r="K75" s="25">
        <v>2.4021139227527963</v>
      </c>
      <c r="L75" s="24">
        <v>5</v>
      </c>
      <c r="M75" s="24">
        <v>100</v>
      </c>
      <c r="N75" s="24">
        <v>0</v>
      </c>
      <c r="O75" s="24">
        <v>7</v>
      </c>
      <c r="P75" s="25">
        <v>12</v>
      </c>
      <c r="Q75" s="24">
        <v>5</v>
      </c>
      <c r="R75" s="24">
        <v>5</v>
      </c>
      <c r="S75" s="24">
        <v>6</v>
      </c>
      <c r="T75" s="29">
        <v>5.333333333333333</v>
      </c>
      <c r="U75" s="24">
        <v>31</v>
      </c>
      <c r="V75" s="24">
        <v>140</v>
      </c>
      <c r="W75" s="25">
        <v>25.045933377158885</v>
      </c>
      <c r="X75" s="24">
        <v>5</v>
      </c>
      <c r="Y75" s="24">
        <v>19</v>
      </c>
      <c r="Z75" s="24">
        <v>1532</v>
      </c>
      <c r="AA75" s="24">
        <v>5</v>
      </c>
      <c r="AB75" s="24">
        <v>14</v>
      </c>
      <c r="AC75" s="25">
        <v>1674</v>
      </c>
      <c r="AD75" s="24">
        <v>26</v>
      </c>
      <c r="AE75" s="24">
        <v>417</v>
      </c>
      <c r="AF75" s="28">
        <v>6.2</v>
      </c>
      <c r="AG75" s="30">
        <v>1</v>
      </c>
      <c r="AH75" s="30">
        <v>3.5000000000000004</v>
      </c>
      <c r="AI75" s="29">
        <v>76.61526326762841</v>
      </c>
    </row>
    <row r="76" spans="1:35" ht="15">
      <c r="A76" s="82" t="s">
        <v>39</v>
      </c>
      <c r="B76" s="32">
        <v>13</v>
      </c>
      <c r="C76" s="32">
        <v>30</v>
      </c>
      <c r="D76" s="32">
        <v>66.06027488732498</v>
      </c>
      <c r="E76" s="32">
        <v>210.92814042656164</v>
      </c>
      <c r="F76" s="24">
        <v>37</v>
      </c>
      <c r="G76" s="24">
        <v>195</v>
      </c>
      <c r="H76" s="25">
        <v>2394.856275340647</v>
      </c>
      <c r="I76" s="24">
        <v>5</v>
      </c>
      <c r="J76" s="24">
        <v>44</v>
      </c>
      <c r="K76" s="25">
        <v>7.4345119692787165</v>
      </c>
      <c r="L76" s="24">
        <v>4</v>
      </c>
      <c r="M76" s="24">
        <v>10.2</v>
      </c>
      <c r="N76" s="24">
        <v>0</v>
      </c>
      <c r="O76" s="24">
        <v>8</v>
      </c>
      <c r="P76" s="25">
        <v>12</v>
      </c>
      <c r="Q76" s="24">
        <v>7</v>
      </c>
      <c r="R76" s="24">
        <v>4</v>
      </c>
      <c r="S76" s="24">
        <v>7</v>
      </c>
      <c r="T76" s="29">
        <v>6</v>
      </c>
      <c r="U76" s="24">
        <v>59</v>
      </c>
      <c r="V76" s="24">
        <v>271</v>
      </c>
      <c r="W76" s="25">
        <v>64.73526306540441</v>
      </c>
      <c r="X76" s="24">
        <v>8</v>
      </c>
      <c r="Y76" s="24">
        <v>17</v>
      </c>
      <c r="Z76" s="24">
        <v>945</v>
      </c>
      <c r="AA76" s="24">
        <v>9</v>
      </c>
      <c r="AB76" s="24">
        <v>20</v>
      </c>
      <c r="AC76" s="25">
        <v>960</v>
      </c>
      <c r="AD76" s="24">
        <v>46</v>
      </c>
      <c r="AE76" s="24">
        <v>1420</v>
      </c>
      <c r="AF76" s="28">
        <v>39.6</v>
      </c>
      <c r="AG76" s="30">
        <v>7</v>
      </c>
      <c r="AH76" s="30">
        <v>9</v>
      </c>
      <c r="AI76" s="29">
        <v>15.06728579374115</v>
      </c>
    </row>
    <row r="77" spans="1:35" ht="15">
      <c r="A77" s="82" t="s">
        <v>40</v>
      </c>
      <c r="B77" s="32">
        <v>9</v>
      </c>
      <c r="C77" s="32">
        <v>60</v>
      </c>
      <c r="D77" s="32">
        <v>25.995060440856257</v>
      </c>
      <c r="E77" s="32">
        <v>59.71136391063263</v>
      </c>
      <c r="F77" s="24">
        <v>14</v>
      </c>
      <c r="G77" s="24">
        <v>160</v>
      </c>
      <c r="H77" s="25">
        <v>194.7722590946369</v>
      </c>
      <c r="I77" s="24">
        <v>6</v>
      </c>
      <c r="J77" s="24">
        <v>22</v>
      </c>
      <c r="K77" s="25">
        <v>10.719308820528898</v>
      </c>
      <c r="L77" s="24">
        <v>4</v>
      </c>
      <c r="M77" s="24">
        <v>0</v>
      </c>
      <c r="N77" s="24">
        <v>22</v>
      </c>
      <c r="O77" s="24">
        <v>3</v>
      </c>
      <c r="P77" s="25">
        <v>7</v>
      </c>
      <c r="Q77" s="24">
        <v>10</v>
      </c>
      <c r="R77" s="24">
        <v>5</v>
      </c>
      <c r="S77" s="24">
        <v>3</v>
      </c>
      <c r="T77" s="29">
        <v>6</v>
      </c>
      <c r="U77" s="24">
        <v>51</v>
      </c>
      <c r="V77" s="24">
        <v>266</v>
      </c>
      <c r="W77" s="25">
        <v>37.61911042416477</v>
      </c>
      <c r="X77" s="24">
        <v>5</v>
      </c>
      <c r="Y77" s="24">
        <v>21</v>
      </c>
      <c r="Z77" s="24">
        <v>704</v>
      </c>
      <c r="AA77" s="24">
        <v>6</v>
      </c>
      <c r="AB77" s="24">
        <v>27</v>
      </c>
      <c r="AC77" s="25">
        <v>660</v>
      </c>
      <c r="AD77" s="24">
        <v>39</v>
      </c>
      <c r="AE77" s="24">
        <v>570</v>
      </c>
      <c r="AF77" s="28">
        <v>122.7</v>
      </c>
      <c r="AG77" s="30">
        <v>5.5</v>
      </c>
      <c r="AH77" s="30">
        <v>18</v>
      </c>
      <c r="AI77" s="29">
        <v>13.714435627949108</v>
      </c>
    </row>
    <row r="78" spans="1:35" ht="15">
      <c r="A78" s="82" t="s">
        <v>125</v>
      </c>
      <c r="B78" s="32">
        <v>7</v>
      </c>
      <c r="C78" s="32">
        <v>9</v>
      </c>
      <c r="D78" s="32">
        <v>3.9250823830267656</v>
      </c>
      <c r="E78" s="32">
        <v>0.7528255129154952</v>
      </c>
      <c r="F78" s="24">
        <v>17</v>
      </c>
      <c r="G78" s="24">
        <v>322</v>
      </c>
      <c r="H78" s="25">
        <v>365.9074205738178</v>
      </c>
      <c r="I78" s="24">
        <v>9</v>
      </c>
      <c r="J78" s="24">
        <v>36</v>
      </c>
      <c r="K78" s="25">
        <v>10.526138357338914</v>
      </c>
      <c r="L78" s="24">
        <v>3</v>
      </c>
      <c r="M78" s="24">
        <v>0</v>
      </c>
      <c r="N78" s="24">
        <v>31.3</v>
      </c>
      <c r="O78" s="24">
        <v>4</v>
      </c>
      <c r="P78" s="25">
        <v>7</v>
      </c>
      <c r="Q78" s="24">
        <v>5</v>
      </c>
      <c r="R78" s="24">
        <v>4</v>
      </c>
      <c r="S78" s="24">
        <v>0</v>
      </c>
      <c r="T78" s="29">
        <v>3</v>
      </c>
      <c r="U78" s="24">
        <v>22</v>
      </c>
      <c r="V78" s="24">
        <v>344</v>
      </c>
      <c r="W78" s="25">
        <v>44.20928075219557</v>
      </c>
      <c r="X78" s="24">
        <v>7</v>
      </c>
      <c r="Y78" s="24">
        <v>25</v>
      </c>
      <c r="Z78" s="24">
        <v>1061</v>
      </c>
      <c r="AA78" s="24">
        <v>8</v>
      </c>
      <c r="AB78" s="24">
        <v>38</v>
      </c>
      <c r="AC78" s="25">
        <v>1706</v>
      </c>
      <c r="AD78" s="24">
        <v>39</v>
      </c>
      <c r="AE78" s="24">
        <v>520</v>
      </c>
      <c r="AF78" s="28">
        <v>17</v>
      </c>
      <c r="AG78" s="30">
        <v>4.5</v>
      </c>
      <c r="AH78" s="30">
        <v>9</v>
      </c>
      <c r="AI78" s="29">
        <v>23.119563350741426</v>
      </c>
    </row>
    <row r="79" spans="1:35" ht="15">
      <c r="A79" s="82" t="s">
        <v>41</v>
      </c>
      <c r="B79" s="32">
        <v>11</v>
      </c>
      <c r="C79" s="32">
        <v>77</v>
      </c>
      <c r="D79" s="32">
        <v>75.86423263430962</v>
      </c>
      <c r="E79" s="32">
        <v>30.3112594629739</v>
      </c>
      <c r="F79" s="24">
        <v>14</v>
      </c>
      <c r="G79" s="24">
        <v>215</v>
      </c>
      <c r="H79" s="25">
        <v>397.8777162147806</v>
      </c>
      <c r="I79" s="24">
        <v>5</v>
      </c>
      <c r="J79" s="24">
        <v>8</v>
      </c>
      <c r="K79" s="25">
        <v>7.729958228501394</v>
      </c>
      <c r="L79" s="24">
        <v>0</v>
      </c>
      <c r="M79" s="24">
        <v>0</v>
      </c>
      <c r="N79" s="24">
        <v>0</v>
      </c>
      <c r="O79" s="24">
        <v>3</v>
      </c>
      <c r="P79" s="25">
        <v>3</v>
      </c>
      <c r="Q79" s="24">
        <v>4</v>
      </c>
      <c r="R79" s="24">
        <v>5</v>
      </c>
      <c r="S79" s="24">
        <v>4</v>
      </c>
      <c r="T79" s="29">
        <v>4.333333333333333</v>
      </c>
      <c r="U79" s="24">
        <v>13</v>
      </c>
      <c r="V79" s="24">
        <v>312</v>
      </c>
      <c r="W79" s="25">
        <v>28.39566021965918</v>
      </c>
      <c r="X79" s="24">
        <v>10</v>
      </c>
      <c r="Y79" s="24">
        <v>102</v>
      </c>
      <c r="Z79" s="24">
        <v>3900</v>
      </c>
      <c r="AA79" s="24">
        <v>10</v>
      </c>
      <c r="AB79" s="24">
        <v>101</v>
      </c>
      <c r="AC79" s="25">
        <v>3900</v>
      </c>
      <c r="AD79" s="24">
        <v>51</v>
      </c>
      <c r="AE79" s="24">
        <v>520</v>
      </c>
      <c r="AF79" s="28">
        <v>27.3</v>
      </c>
      <c r="AG79" s="30" t="s">
        <v>0</v>
      </c>
      <c r="AH79" s="30" t="s">
        <v>0</v>
      </c>
      <c r="AI79" s="29">
        <v>0</v>
      </c>
    </row>
    <row r="80" spans="1:35" ht="15">
      <c r="A80" s="82" t="s">
        <v>126</v>
      </c>
      <c r="B80" s="32">
        <v>4</v>
      </c>
      <c r="C80" s="32">
        <v>13</v>
      </c>
      <c r="D80" s="32">
        <v>0.2888303460990173</v>
      </c>
      <c r="E80" s="32">
        <v>0</v>
      </c>
      <c r="F80" s="24">
        <v>11</v>
      </c>
      <c r="G80" s="24">
        <v>185</v>
      </c>
      <c r="H80" s="25">
        <v>44.79347699285219</v>
      </c>
      <c r="I80" s="24">
        <v>5</v>
      </c>
      <c r="J80" s="24">
        <v>38</v>
      </c>
      <c r="K80" s="25">
        <v>6.658994389735469</v>
      </c>
      <c r="L80" s="24">
        <v>5</v>
      </c>
      <c r="M80" s="24">
        <v>100</v>
      </c>
      <c r="N80" s="24">
        <v>0</v>
      </c>
      <c r="O80" s="24">
        <v>8</v>
      </c>
      <c r="P80" s="25">
        <v>13</v>
      </c>
      <c r="Q80" s="24">
        <v>10</v>
      </c>
      <c r="R80" s="24">
        <v>6</v>
      </c>
      <c r="S80" s="24">
        <v>9</v>
      </c>
      <c r="T80" s="29">
        <v>8.333333333333334</v>
      </c>
      <c r="U80" s="24">
        <v>9</v>
      </c>
      <c r="V80" s="24">
        <v>76</v>
      </c>
      <c r="W80" s="25">
        <v>26.5220428473588</v>
      </c>
      <c r="X80" s="24">
        <v>4</v>
      </c>
      <c r="Y80" s="24">
        <v>7</v>
      </c>
      <c r="Z80" s="24">
        <v>1109</v>
      </c>
      <c r="AA80" s="24">
        <v>4</v>
      </c>
      <c r="AB80" s="24">
        <v>12</v>
      </c>
      <c r="AC80" s="25">
        <v>1121</v>
      </c>
      <c r="AD80" s="24">
        <v>20</v>
      </c>
      <c r="AE80" s="24">
        <v>515</v>
      </c>
      <c r="AF80" s="28">
        <v>26.9</v>
      </c>
      <c r="AG80" s="30">
        <v>0.416666666666667</v>
      </c>
      <c r="AH80" s="30">
        <v>9</v>
      </c>
      <c r="AI80" s="29">
        <v>86.56197666802532</v>
      </c>
    </row>
    <row r="81" spans="1:35" ht="15">
      <c r="A81" s="82" t="s">
        <v>42</v>
      </c>
      <c r="B81" s="32">
        <v>5</v>
      </c>
      <c r="C81" s="32">
        <v>34</v>
      </c>
      <c r="D81" s="32">
        <v>4.181643011072304</v>
      </c>
      <c r="E81" s="32">
        <v>0</v>
      </c>
      <c r="F81" s="24">
        <v>20</v>
      </c>
      <c r="G81" s="24">
        <v>235</v>
      </c>
      <c r="H81" s="25">
        <v>107.17363524349393</v>
      </c>
      <c r="I81" s="24">
        <v>7</v>
      </c>
      <c r="J81" s="24">
        <v>144</v>
      </c>
      <c r="K81" s="25">
        <v>5.007172629521564</v>
      </c>
      <c r="L81" s="24">
        <v>5</v>
      </c>
      <c r="M81" s="24">
        <v>89.8</v>
      </c>
      <c r="N81" s="24">
        <v>0</v>
      </c>
      <c r="O81" s="24">
        <v>9</v>
      </c>
      <c r="P81" s="25">
        <v>14</v>
      </c>
      <c r="Q81" s="24">
        <v>7</v>
      </c>
      <c r="R81" s="24">
        <v>9</v>
      </c>
      <c r="S81" s="24">
        <v>9</v>
      </c>
      <c r="T81" s="29">
        <v>8.333333333333334</v>
      </c>
      <c r="U81" s="24">
        <v>33</v>
      </c>
      <c r="V81" s="24">
        <v>230</v>
      </c>
      <c r="W81" s="25">
        <v>32.5839990366816</v>
      </c>
      <c r="X81" s="24">
        <v>5</v>
      </c>
      <c r="Y81" s="24">
        <v>12</v>
      </c>
      <c r="Z81" s="24">
        <v>665</v>
      </c>
      <c r="AA81" s="24">
        <v>4</v>
      </c>
      <c r="AB81" s="24">
        <v>12</v>
      </c>
      <c r="AC81" s="25">
        <v>605</v>
      </c>
      <c r="AD81" s="24">
        <v>35</v>
      </c>
      <c r="AE81" s="24">
        <v>890</v>
      </c>
      <c r="AF81" s="28">
        <v>25.3</v>
      </c>
      <c r="AG81" s="30">
        <v>4</v>
      </c>
      <c r="AH81" s="30">
        <v>23</v>
      </c>
      <c r="AI81" s="29">
        <v>44.860859103824815</v>
      </c>
    </row>
    <row r="82" spans="1:35" ht="15">
      <c r="A82" s="82" t="s">
        <v>127</v>
      </c>
      <c r="B82" s="32">
        <v>6</v>
      </c>
      <c r="C82" s="32">
        <v>10</v>
      </c>
      <c r="D82" s="32">
        <v>17.851529185601986</v>
      </c>
      <c r="E82" s="32">
        <v>9.719125112809497</v>
      </c>
      <c r="F82" s="24">
        <v>14</v>
      </c>
      <c r="G82" s="24">
        <v>257</v>
      </c>
      <c r="H82" s="25">
        <v>137.17184419214814</v>
      </c>
      <c r="I82" s="24">
        <v>8</v>
      </c>
      <c r="J82" s="24">
        <v>27</v>
      </c>
      <c r="K82" s="25">
        <v>4.602422896924883</v>
      </c>
      <c r="L82" s="24">
        <v>5</v>
      </c>
      <c r="M82" s="24">
        <v>77.5</v>
      </c>
      <c r="N82" s="24">
        <v>12.2</v>
      </c>
      <c r="O82" s="24">
        <v>3</v>
      </c>
      <c r="P82" s="25">
        <v>8</v>
      </c>
      <c r="Q82" s="24">
        <v>7</v>
      </c>
      <c r="R82" s="24">
        <v>4</v>
      </c>
      <c r="S82" s="24">
        <v>6</v>
      </c>
      <c r="T82" s="29">
        <v>5.666666666666667</v>
      </c>
      <c r="U82" s="24">
        <v>15</v>
      </c>
      <c r="V82" s="24">
        <v>334</v>
      </c>
      <c r="W82" s="25">
        <v>68.36552981232654</v>
      </c>
      <c r="X82" s="24">
        <v>4</v>
      </c>
      <c r="Y82" s="24">
        <v>20</v>
      </c>
      <c r="Z82" s="24">
        <v>1231</v>
      </c>
      <c r="AA82" s="24">
        <v>4</v>
      </c>
      <c r="AB82" s="24">
        <v>18</v>
      </c>
      <c r="AC82" s="25">
        <v>1231</v>
      </c>
      <c r="AD82" s="24">
        <v>40</v>
      </c>
      <c r="AE82" s="24">
        <v>1210</v>
      </c>
      <c r="AF82" s="28">
        <v>29.9</v>
      </c>
      <c r="AG82" s="30">
        <v>1.8333333333333333</v>
      </c>
      <c r="AH82" s="30">
        <v>22</v>
      </c>
      <c r="AI82" s="29">
        <v>56.56628621693112</v>
      </c>
    </row>
    <row r="83" spans="1:35" ht="15">
      <c r="A83" s="82" t="s">
        <v>43</v>
      </c>
      <c r="B83" s="32">
        <v>6</v>
      </c>
      <c r="C83" s="32">
        <v>8</v>
      </c>
      <c r="D83" s="32">
        <v>5.297185537086483</v>
      </c>
      <c r="E83" s="32">
        <v>0</v>
      </c>
      <c r="F83" s="24">
        <v>10</v>
      </c>
      <c r="G83" s="24">
        <v>156</v>
      </c>
      <c r="H83" s="25">
        <v>265.65385468488705</v>
      </c>
      <c r="I83" s="24">
        <v>6</v>
      </c>
      <c r="J83" s="24">
        <v>55</v>
      </c>
      <c r="K83" s="25">
        <v>9.531125521548182</v>
      </c>
      <c r="L83" s="24">
        <v>0</v>
      </c>
      <c r="M83" s="24">
        <v>0</v>
      </c>
      <c r="N83" s="24">
        <v>0</v>
      </c>
      <c r="O83" s="24">
        <v>8</v>
      </c>
      <c r="P83" s="25">
        <v>8</v>
      </c>
      <c r="Q83" s="24">
        <v>4</v>
      </c>
      <c r="R83" s="24">
        <v>8</v>
      </c>
      <c r="S83" s="24">
        <v>4</v>
      </c>
      <c r="T83" s="29">
        <v>5.333333333333333</v>
      </c>
      <c r="U83" s="24">
        <v>72</v>
      </c>
      <c r="V83" s="24">
        <v>414</v>
      </c>
      <c r="W83" s="25">
        <v>51.26535329780189</v>
      </c>
      <c r="X83" s="24">
        <v>6</v>
      </c>
      <c r="Y83" s="24">
        <v>21</v>
      </c>
      <c r="Z83" s="24">
        <v>1750</v>
      </c>
      <c r="AA83" s="24">
        <v>6</v>
      </c>
      <c r="AB83" s="24">
        <v>22</v>
      </c>
      <c r="AC83" s="25">
        <v>1420</v>
      </c>
      <c r="AD83" s="24">
        <v>35</v>
      </c>
      <c r="AE83" s="24">
        <v>655</v>
      </c>
      <c r="AF83" s="28">
        <v>45.6</v>
      </c>
      <c r="AG83" s="30">
        <v>1.0833333333333333</v>
      </c>
      <c r="AH83" s="30">
        <v>18</v>
      </c>
      <c r="AI83" s="29">
        <v>64.54525124892413</v>
      </c>
    </row>
    <row r="84" spans="1:35" ht="15">
      <c r="A84" s="82" t="s">
        <v>128</v>
      </c>
      <c r="B84" s="32">
        <v>8</v>
      </c>
      <c r="C84" s="32">
        <v>23</v>
      </c>
      <c r="D84" s="32">
        <v>7.497068746710522</v>
      </c>
      <c r="E84" s="32">
        <v>2.4366115034829522E-05</v>
      </c>
      <c r="F84" s="24">
        <v>15</v>
      </c>
      <c r="G84" s="24">
        <v>187</v>
      </c>
      <c r="H84" s="25">
        <v>19.34937561030847</v>
      </c>
      <c r="I84" s="24">
        <v>6</v>
      </c>
      <c r="J84" s="24">
        <v>14</v>
      </c>
      <c r="K84" s="25">
        <v>5.040837608798375</v>
      </c>
      <c r="L84" s="24">
        <v>6</v>
      </c>
      <c r="M84" s="24">
        <v>76.2</v>
      </c>
      <c r="N84" s="24">
        <v>0</v>
      </c>
      <c r="O84" s="24">
        <v>7</v>
      </c>
      <c r="P84" s="25">
        <v>13</v>
      </c>
      <c r="Q84" s="24">
        <v>7</v>
      </c>
      <c r="R84" s="24">
        <v>6</v>
      </c>
      <c r="S84" s="24">
        <v>8</v>
      </c>
      <c r="T84" s="29">
        <v>7</v>
      </c>
      <c r="U84" s="24">
        <v>13</v>
      </c>
      <c r="V84" s="24">
        <v>355</v>
      </c>
      <c r="W84" s="25">
        <v>55.72488413457789</v>
      </c>
      <c r="X84" s="24">
        <v>4</v>
      </c>
      <c r="Y84" s="24">
        <v>10</v>
      </c>
      <c r="Z84" s="24">
        <v>989</v>
      </c>
      <c r="AA84" s="24">
        <v>5</v>
      </c>
      <c r="AB84" s="24">
        <v>11</v>
      </c>
      <c r="AC84" s="25">
        <v>1047</v>
      </c>
      <c r="AD84" s="24">
        <v>30</v>
      </c>
      <c r="AE84" s="24">
        <v>360</v>
      </c>
      <c r="AF84" s="28">
        <v>22.7</v>
      </c>
      <c r="AG84" s="30">
        <v>0.5833333333333334</v>
      </c>
      <c r="AH84" s="30">
        <v>3.5000000000000004</v>
      </c>
      <c r="AI84" s="29">
        <v>92.5401053787562</v>
      </c>
    </row>
    <row r="85" spans="1:35" ht="15">
      <c r="A85" s="82" t="s">
        <v>129</v>
      </c>
      <c r="B85" s="32">
        <v>8</v>
      </c>
      <c r="C85" s="32">
        <v>13</v>
      </c>
      <c r="D85" s="32">
        <v>49.466576573822046</v>
      </c>
      <c r="E85" s="32">
        <v>19.866095009567086</v>
      </c>
      <c r="F85" s="24">
        <v>19</v>
      </c>
      <c r="G85" s="24">
        <v>87</v>
      </c>
      <c r="H85" s="25">
        <v>697.1247158778202</v>
      </c>
      <c r="I85" s="24">
        <v>7</v>
      </c>
      <c r="J85" s="24">
        <v>21</v>
      </c>
      <c r="K85" s="25">
        <v>7.515932608197673</v>
      </c>
      <c r="L85" s="24">
        <v>2</v>
      </c>
      <c r="M85" s="24">
        <v>0</v>
      </c>
      <c r="N85" s="24">
        <v>1</v>
      </c>
      <c r="O85" s="24">
        <v>4</v>
      </c>
      <c r="P85" s="25">
        <v>6</v>
      </c>
      <c r="Q85" s="24">
        <v>5</v>
      </c>
      <c r="R85" s="24">
        <v>4</v>
      </c>
      <c r="S85" s="24">
        <v>4</v>
      </c>
      <c r="T85" s="29">
        <v>4.333333333333333</v>
      </c>
      <c r="U85" s="24">
        <v>26</v>
      </c>
      <c r="V85" s="24">
        <v>101</v>
      </c>
      <c r="W85" s="25">
        <v>31.080697636803457</v>
      </c>
      <c r="X85" s="24">
        <v>7</v>
      </c>
      <c r="Y85" s="24">
        <v>17</v>
      </c>
      <c r="Z85" s="24">
        <v>730</v>
      </c>
      <c r="AA85" s="24">
        <v>7</v>
      </c>
      <c r="AB85" s="24">
        <v>19</v>
      </c>
      <c r="AC85" s="25">
        <v>1290</v>
      </c>
      <c r="AD85" s="24">
        <v>38</v>
      </c>
      <c r="AE85" s="24">
        <v>689</v>
      </c>
      <c r="AF85" s="28">
        <v>31.2</v>
      </c>
      <c r="AG85" s="30">
        <v>4.33</v>
      </c>
      <c r="AH85" s="30">
        <v>9</v>
      </c>
      <c r="AI85" s="29">
        <v>27.275054906864906</v>
      </c>
    </row>
    <row r="86" spans="1:35" ht="15">
      <c r="A86" s="82" t="s">
        <v>44</v>
      </c>
      <c r="B86" s="32">
        <v>7</v>
      </c>
      <c r="C86" s="32">
        <v>20</v>
      </c>
      <c r="D86" s="32">
        <v>4.781856676400682</v>
      </c>
      <c r="E86" s="32">
        <v>13.433764748414335</v>
      </c>
      <c r="F86" s="24">
        <v>37</v>
      </c>
      <c r="G86" s="24">
        <v>211</v>
      </c>
      <c r="H86" s="25">
        <v>119.73820460452026</v>
      </c>
      <c r="I86" s="24">
        <v>5</v>
      </c>
      <c r="J86" s="24">
        <v>40</v>
      </c>
      <c r="K86" s="25">
        <v>0.06274994324862923</v>
      </c>
      <c r="L86" s="24">
        <v>6</v>
      </c>
      <c r="M86" s="24">
        <v>29.5</v>
      </c>
      <c r="N86" s="24">
        <v>0</v>
      </c>
      <c r="O86" s="24">
        <v>5</v>
      </c>
      <c r="P86" s="25">
        <v>11</v>
      </c>
      <c r="Q86" s="24">
        <v>7</v>
      </c>
      <c r="R86" s="24">
        <v>1</v>
      </c>
      <c r="S86" s="24">
        <v>9</v>
      </c>
      <c r="T86" s="29">
        <v>5.666666666666667</v>
      </c>
      <c r="U86" s="24">
        <v>9</v>
      </c>
      <c r="V86" s="24">
        <v>271</v>
      </c>
      <c r="W86" s="25">
        <v>35.85675623082496</v>
      </c>
      <c r="X86" s="24">
        <v>11</v>
      </c>
      <c r="Y86" s="24">
        <v>89</v>
      </c>
      <c r="Z86" s="24">
        <v>3005</v>
      </c>
      <c r="AA86" s="24">
        <v>13</v>
      </c>
      <c r="AB86" s="24">
        <v>76</v>
      </c>
      <c r="AC86" s="25">
        <v>3055</v>
      </c>
      <c r="AD86" s="24">
        <v>38</v>
      </c>
      <c r="AE86" s="24">
        <v>390</v>
      </c>
      <c r="AF86" s="28">
        <v>22</v>
      </c>
      <c r="AG86" s="30">
        <v>1.5</v>
      </c>
      <c r="AH86" s="30">
        <v>15</v>
      </c>
      <c r="AI86" s="29">
        <v>40.61712143985918</v>
      </c>
    </row>
    <row r="87" spans="1:35" ht="15">
      <c r="A87" s="82" t="s">
        <v>130</v>
      </c>
      <c r="B87" s="32">
        <v>12</v>
      </c>
      <c r="C87" s="32">
        <v>34</v>
      </c>
      <c r="D87" s="32">
        <v>36.4781284701559</v>
      </c>
      <c r="E87" s="32">
        <v>0</v>
      </c>
      <c r="F87" s="24">
        <v>11</v>
      </c>
      <c r="G87" s="24">
        <v>120</v>
      </c>
      <c r="H87" s="25">
        <v>161.69468505098024</v>
      </c>
      <c r="I87" s="24">
        <v>8</v>
      </c>
      <c r="J87" s="24">
        <v>64</v>
      </c>
      <c r="K87" s="25">
        <v>4.198201640091949</v>
      </c>
      <c r="L87" s="24">
        <v>4</v>
      </c>
      <c r="M87" s="24">
        <v>2.3</v>
      </c>
      <c r="N87" s="24">
        <v>0</v>
      </c>
      <c r="O87" s="24">
        <v>10</v>
      </c>
      <c r="P87" s="25">
        <v>14</v>
      </c>
      <c r="Q87" s="24">
        <v>3</v>
      </c>
      <c r="R87" s="24">
        <v>2</v>
      </c>
      <c r="S87" s="24">
        <v>10</v>
      </c>
      <c r="T87" s="29">
        <v>5</v>
      </c>
      <c r="U87" s="24">
        <v>41</v>
      </c>
      <c r="V87" s="24">
        <v>417</v>
      </c>
      <c r="W87" s="25">
        <v>49.679941920078</v>
      </c>
      <c r="X87" s="24">
        <v>9</v>
      </c>
      <c r="Y87" s="24">
        <v>27</v>
      </c>
      <c r="Z87" s="24">
        <v>2055</v>
      </c>
      <c r="AA87" s="24">
        <v>8</v>
      </c>
      <c r="AB87" s="24">
        <v>25</v>
      </c>
      <c r="AC87" s="25">
        <v>2190</v>
      </c>
      <c r="AD87" s="24">
        <v>40</v>
      </c>
      <c r="AE87" s="24">
        <v>465</v>
      </c>
      <c r="AF87" s="28">
        <v>47.2</v>
      </c>
      <c r="AG87" s="30">
        <v>4.5</v>
      </c>
      <c r="AH87" s="30">
        <v>22</v>
      </c>
      <c r="AI87" s="29">
        <v>31.6208688559608</v>
      </c>
    </row>
    <row r="88" spans="1:35" ht="15">
      <c r="A88" s="82" t="s">
        <v>45</v>
      </c>
      <c r="B88" s="32">
        <v>6</v>
      </c>
      <c r="C88" s="32">
        <v>21</v>
      </c>
      <c r="D88" s="32">
        <v>37.983558671793475</v>
      </c>
      <c r="E88" s="32">
        <v>20.531653336104583</v>
      </c>
      <c r="F88" s="24">
        <v>14</v>
      </c>
      <c r="G88" s="24">
        <v>160</v>
      </c>
      <c r="H88" s="25">
        <v>422.0897292836379</v>
      </c>
      <c r="I88" s="24">
        <v>5</v>
      </c>
      <c r="J88" s="24">
        <v>513</v>
      </c>
      <c r="K88" s="25">
        <v>0.03408327817229662</v>
      </c>
      <c r="L88" s="24">
        <v>0</v>
      </c>
      <c r="M88" s="24">
        <v>0</v>
      </c>
      <c r="N88" s="24">
        <v>0</v>
      </c>
      <c r="O88" s="24">
        <v>5</v>
      </c>
      <c r="P88" s="25">
        <v>5</v>
      </c>
      <c r="Q88" s="24">
        <v>6</v>
      </c>
      <c r="R88" s="24">
        <v>5</v>
      </c>
      <c r="S88" s="24">
        <v>7</v>
      </c>
      <c r="T88" s="29">
        <v>6</v>
      </c>
      <c r="U88" s="24">
        <v>7</v>
      </c>
      <c r="V88" s="24">
        <v>120</v>
      </c>
      <c r="W88" s="25">
        <v>31.818060561693812</v>
      </c>
      <c r="X88" s="24">
        <v>6</v>
      </c>
      <c r="Y88" s="24">
        <v>21</v>
      </c>
      <c r="Z88" s="24">
        <v>1070</v>
      </c>
      <c r="AA88" s="24">
        <v>7</v>
      </c>
      <c r="AB88" s="24">
        <v>21</v>
      </c>
      <c r="AC88" s="25">
        <v>1070</v>
      </c>
      <c r="AD88" s="24">
        <v>32</v>
      </c>
      <c r="AE88" s="24">
        <v>660</v>
      </c>
      <c r="AF88" s="28">
        <v>25.8</v>
      </c>
      <c r="AG88" s="30" t="s">
        <v>0</v>
      </c>
      <c r="AH88" s="30" t="s">
        <v>0</v>
      </c>
      <c r="AI88" s="29">
        <v>0</v>
      </c>
    </row>
    <row r="89" spans="1:35" ht="15">
      <c r="A89" s="82" t="s">
        <v>131</v>
      </c>
      <c r="B89" s="32">
        <v>8</v>
      </c>
      <c r="C89" s="32">
        <v>14</v>
      </c>
      <c r="D89" s="32">
        <v>14.718344356782309</v>
      </c>
      <c r="E89" s="32">
        <v>0</v>
      </c>
      <c r="F89" s="24">
        <v>13</v>
      </c>
      <c r="G89" s="24">
        <v>34</v>
      </c>
      <c r="H89" s="25">
        <v>135.6055861528262</v>
      </c>
      <c r="I89" s="24">
        <v>7</v>
      </c>
      <c r="J89" s="24">
        <v>11</v>
      </c>
      <c r="K89" s="25">
        <v>5.1164029877465005</v>
      </c>
      <c r="L89" s="24">
        <v>6</v>
      </c>
      <c r="M89" s="24">
        <v>93.8</v>
      </c>
      <c r="N89" s="24">
        <v>0</v>
      </c>
      <c r="O89" s="24">
        <v>7</v>
      </c>
      <c r="P89" s="25">
        <v>13</v>
      </c>
      <c r="Q89" s="24">
        <v>7</v>
      </c>
      <c r="R89" s="24">
        <v>2</v>
      </c>
      <c r="S89" s="24">
        <v>7</v>
      </c>
      <c r="T89" s="29">
        <v>5.333333333333333</v>
      </c>
      <c r="U89" s="24">
        <v>14</v>
      </c>
      <c r="V89" s="24">
        <v>250</v>
      </c>
      <c r="W89" s="25">
        <v>31.87197182589434</v>
      </c>
      <c r="X89" s="24">
        <v>3</v>
      </c>
      <c r="Y89" s="24">
        <v>8</v>
      </c>
      <c r="Z89" s="24">
        <v>742</v>
      </c>
      <c r="AA89" s="24">
        <v>3</v>
      </c>
      <c r="AB89" s="24">
        <v>8</v>
      </c>
      <c r="AC89" s="25">
        <v>742</v>
      </c>
      <c r="AD89" s="24">
        <v>35</v>
      </c>
      <c r="AE89" s="24">
        <v>230</v>
      </c>
      <c r="AF89" s="28">
        <v>10.3</v>
      </c>
      <c r="AG89" s="30">
        <v>1.5</v>
      </c>
      <c r="AH89" s="30">
        <v>3.5000000000000004</v>
      </c>
      <c r="AI89" s="29">
        <v>80.53494956439646</v>
      </c>
    </row>
    <row r="90" spans="1:35" ht="15">
      <c r="A90" s="82" t="s">
        <v>46</v>
      </c>
      <c r="B90" s="32">
        <v>9</v>
      </c>
      <c r="C90" s="32">
        <v>52</v>
      </c>
      <c r="D90" s="32">
        <v>43.291000428630554</v>
      </c>
      <c r="E90" s="32">
        <v>169.50274247701861</v>
      </c>
      <c r="F90" s="24">
        <v>21</v>
      </c>
      <c r="G90" s="24">
        <v>320</v>
      </c>
      <c r="H90" s="25">
        <v>1291.0278082407608</v>
      </c>
      <c r="I90" s="24">
        <v>8</v>
      </c>
      <c r="J90" s="24">
        <v>33</v>
      </c>
      <c r="K90" s="25">
        <v>0.967040532867008</v>
      </c>
      <c r="L90" s="24">
        <v>3</v>
      </c>
      <c r="M90" s="24">
        <v>0</v>
      </c>
      <c r="N90" s="24">
        <v>18.9</v>
      </c>
      <c r="O90" s="24">
        <v>8</v>
      </c>
      <c r="P90" s="25">
        <v>11</v>
      </c>
      <c r="Q90" s="24">
        <v>3</v>
      </c>
      <c r="R90" s="24">
        <v>2</v>
      </c>
      <c r="S90" s="24">
        <v>3</v>
      </c>
      <c r="T90" s="29">
        <v>2.6666666666666665</v>
      </c>
      <c r="U90" s="24">
        <v>33</v>
      </c>
      <c r="V90" s="24">
        <v>163</v>
      </c>
      <c r="W90" s="25">
        <v>28.33327046894964</v>
      </c>
      <c r="X90" s="24">
        <v>8</v>
      </c>
      <c r="Y90" s="24">
        <v>17</v>
      </c>
      <c r="Z90" s="24">
        <v>2270</v>
      </c>
      <c r="AA90" s="24">
        <v>8</v>
      </c>
      <c r="AB90" s="24">
        <v>16</v>
      </c>
      <c r="AC90" s="25">
        <v>2330</v>
      </c>
      <c r="AD90" s="24">
        <v>53</v>
      </c>
      <c r="AE90" s="24">
        <v>420</v>
      </c>
      <c r="AF90" s="28">
        <v>61.2</v>
      </c>
      <c r="AG90" s="30">
        <v>2</v>
      </c>
      <c r="AH90" s="30">
        <v>15.25</v>
      </c>
      <c r="AI90" s="29">
        <v>56.83761271259776</v>
      </c>
    </row>
    <row r="91" spans="1:35" ht="15">
      <c r="A91" s="82" t="s">
        <v>47</v>
      </c>
      <c r="B91" s="32">
        <v>13</v>
      </c>
      <c r="C91" s="32">
        <v>35</v>
      </c>
      <c r="D91" s="32">
        <v>0.9626013512626614</v>
      </c>
      <c r="E91" s="32">
        <v>59.17631257762263</v>
      </c>
      <c r="F91" s="24">
        <v>25</v>
      </c>
      <c r="G91" s="24">
        <v>104</v>
      </c>
      <c r="H91" s="25">
        <v>124.07300203774875</v>
      </c>
      <c r="I91" s="24">
        <v>8</v>
      </c>
      <c r="J91" s="24">
        <v>55</v>
      </c>
      <c r="K91" s="25">
        <v>0.5279312195366379</v>
      </c>
      <c r="L91" s="24">
        <v>4</v>
      </c>
      <c r="M91" s="24">
        <v>30.4</v>
      </c>
      <c r="N91" s="24">
        <v>0</v>
      </c>
      <c r="O91" s="24">
        <v>4</v>
      </c>
      <c r="P91" s="25">
        <v>8</v>
      </c>
      <c r="Q91" s="24">
        <v>7</v>
      </c>
      <c r="R91" s="24">
        <v>7</v>
      </c>
      <c r="S91" s="24">
        <v>5</v>
      </c>
      <c r="T91" s="29">
        <v>6.333333333333333</v>
      </c>
      <c r="U91" s="24">
        <v>15</v>
      </c>
      <c r="V91" s="24">
        <v>118</v>
      </c>
      <c r="W91" s="25">
        <v>15.463905639632658</v>
      </c>
      <c r="X91" s="24">
        <v>8</v>
      </c>
      <c r="Y91" s="24">
        <v>17</v>
      </c>
      <c r="Z91" s="24">
        <v>1060</v>
      </c>
      <c r="AA91" s="24">
        <v>10</v>
      </c>
      <c r="AB91" s="24">
        <v>19</v>
      </c>
      <c r="AC91" s="25">
        <v>1217</v>
      </c>
      <c r="AD91" s="24">
        <v>50</v>
      </c>
      <c r="AE91" s="24">
        <v>566</v>
      </c>
      <c r="AF91" s="28">
        <v>18.8</v>
      </c>
      <c r="AG91" s="30">
        <v>4.166666666666667</v>
      </c>
      <c r="AH91" s="30">
        <v>1</v>
      </c>
      <c r="AI91" s="29">
        <v>34.52023585922252</v>
      </c>
    </row>
    <row r="92" spans="1:35" ht="15">
      <c r="A92" s="82" t="s">
        <v>132</v>
      </c>
      <c r="B92" s="32">
        <v>3</v>
      </c>
      <c r="C92" s="32">
        <v>11</v>
      </c>
      <c r="D92" s="32">
        <v>5.225668951198251</v>
      </c>
      <c r="E92" s="32">
        <v>0</v>
      </c>
      <c r="F92" s="24">
        <v>12</v>
      </c>
      <c r="G92" s="24">
        <v>137</v>
      </c>
      <c r="H92" s="25">
        <v>165.15592728750505</v>
      </c>
      <c r="I92" s="24">
        <v>4</v>
      </c>
      <c r="J92" s="24">
        <v>5</v>
      </c>
      <c r="K92" s="25">
        <v>2.805614762869291</v>
      </c>
      <c r="L92" s="24">
        <v>3</v>
      </c>
      <c r="M92" s="24">
        <v>5.9</v>
      </c>
      <c r="N92" s="24">
        <v>0</v>
      </c>
      <c r="O92" s="24">
        <v>10</v>
      </c>
      <c r="P92" s="25">
        <v>13</v>
      </c>
      <c r="Q92" s="24">
        <v>8</v>
      </c>
      <c r="R92" s="24">
        <v>7</v>
      </c>
      <c r="S92" s="24">
        <v>8</v>
      </c>
      <c r="T92" s="29">
        <v>7.666666666666667</v>
      </c>
      <c r="U92" s="24">
        <v>75</v>
      </c>
      <c r="V92" s="24">
        <v>202</v>
      </c>
      <c r="W92" s="25">
        <v>59.412105394460404</v>
      </c>
      <c r="X92" s="24">
        <v>7</v>
      </c>
      <c r="Y92" s="24">
        <v>63</v>
      </c>
      <c r="Z92" s="24">
        <v>3000</v>
      </c>
      <c r="AA92" s="24">
        <v>7</v>
      </c>
      <c r="AB92" s="24">
        <v>72</v>
      </c>
      <c r="AC92" s="25">
        <v>3250</v>
      </c>
      <c r="AD92" s="24">
        <v>39</v>
      </c>
      <c r="AE92" s="24">
        <v>260</v>
      </c>
      <c r="AF92" s="28">
        <v>29</v>
      </c>
      <c r="AG92" s="30">
        <v>4</v>
      </c>
      <c r="AH92" s="30">
        <v>15</v>
      </c>
      <c r="AI92" s="29">
        <v>14.189137704356947</v>
      </c>
    </row>
    <row r="93" spans="1:35" ht="15">
      <c r="A93" s="82" t="s">
        <v>133</v>
      </c>
      <c r="B93" s="32">
        <v>7</v>
      </c>
      <c r="C93" s="32">
        <v>100</v>
      </c>
      <c r="D93" s="32">
        <v>12.29840057656573</v>
      </c>
      <c r="E93" s="32">
        <v>0</v>
      </c>
      <c r="F93" s="24">
        <v>24</v>
      </c>
      <c r="G93" s="24">
        <v>172</v>
      </c>
      <c r="H93" s="25">
        <v>144.03337239808258</v>
      </c>
      <c r="I93" s="24">
        <v>9</v>
      </c>
      <c r="J93" s="24">
        <v>135</v>
      </c>
      <c r="K93" s="25">
        <v>4.1098426970288875</v>
      </c>
      <c r="L93" s="24">
        <v>0</v>
      </c>
      <c r="M93" s="24">
        <v>0</v>
      </c>
      <c r="N93" s="24">
        <v>0</v>
      </c>
      <c r="O93" s="24">
        <v>4</v>
      </c>
      <c r="P93" s="25">
        <v>4</v>
      </c>
      <c r="Q93" s="24">
        <v>0</v>
      </c>
      <c r="R93" s="24">
        <v>3</v>
      </c>
      <c r="S93" s="24">
        <v>2</v>
      </c>
      <c r="T93" s="29">
        <v>1.6666666666666667</v>
      </c>
      <c r="U93" s="24">
        <v>34</v>
      </c>
      <c r="V93" s="24">
        <v>362</v>
      </c>
      <c r="W93" s="25">
        <v>33.700627627847155</v>
      </c>
      <c r="X93" s="24">
        <v>9</v>
      </c>
      <c r="Y93" s="24">
        <v>50</v>
      </c>
      <c r="Z93" s="24">
        <v>1860</v>
      </c>
      <c r="AA93" s="24">
        <v>10</v>
      </c>
      <c r="AB93" s="24">
        <v>50</v>
      </c>
      <c r="AC93" s="25">
        <v>2040</v>
      </c>
      <c r="AD93" s="24">
        <v>42</v>
      </c>
      <c r="AE93" s="24">
        <v>443</v>
      </c>
      <c r="AF93" s="28">
        <v>31.6</v>
      </c>
      <c r="AG93" s="30" t="s">
        <v>0</v>
      </c>
      <c r="AH93" s="30" t="s">
        <v>0</v>
      </c>
      <c r="AI93" s="29">
        <v>0</v>
      </c>
    </row>
    <row r="94" spans="1:35" ht="15">
      <c r="A94" s="82" t="s">
        <v>48</v>
      </c>
      <c r="B94" s="32">
        <v>5</v>
      </c>
      <c r="C94" s="32">
        <v>16</v>
      </c>
      <c r="D94" s="32">
        <v>2.0943537802987695</v>
      </c>
      <c r="E94" s="32">
        <v>14.247304627882782</v>
      </c>
      <c r="F94" s="24">
        <v>25</v>
      </c>
      <c r="G94" s="24">
        <v>187</v>
      </c>
      <c r="H94" s="25">
        <v>17.336547690346606</v>
      </c>
      <c r="I94" s="24">
        <v>6</v>
      </c>
      <c r="J94" s="24">
        <v>45</v>
      </c>
      <c r="K94" s="25">
        <v>2.0165724647431533</v>
      </c>
      <c r="L94" s="24">
        <v>5</v>
      </c>
      <c r="M94" s="24">
        <v>0</v>
      </c>
      <c r="N94" s="24">
        <v>46.5</v>
      </c>
      <c r="O94" s="24">
        <v>9</v>
      </c>
      <c r="P94" s="25">
        <v>14</v>
      </c>
      <c r="Q94" s="24">
        <v>5</v>
      </c>
      <c r="R94" s="24">
        <v>4</v>
      </c>
      <c r="S94" s="24">
        <v>8</v>
      </c>
      <c r="T94" s="29">
        <v>5.666666666666667</v>
      </c>
      <c r="U94" s="24">
        <v>7</v>
      </c>
      <c r="V94" s="24">
        <v>279</v>
      </c>
      <c r="W94" s="25">
        <v>32.999920985593306</v>
      </c>
      <c r="X94" s="24">
        <v>6</v>
      </c>
      <c r="Y94" s="24">
        <v>13</v>
      </c>
      <c r="Z94" s="24">
        <v>600</v>
      </c>
      <c r="AA94" s="24">
        <v>6</v>
      </c>
      <c r="AB94" s="24">
        <v>12</v>
      </c>
      <c r="AC94" s="25">
        <v>801</v>
      </c>
      <c r="AD94" s="24">
        <v>27</v>
      </c>
      <c r="AE94" s="24">
        <v>309</v>
      </c>
      <c r="AF94" s="28">
        <v>23.1</v>
      </c>
      <c r="AG94" s="30">
        <v>3</v>
      </c>
      <c r="AH94" s="30">
        <v>13</v>
      </c>
      <c r="AI94" s="29">
        <v>29.01041454193328</v>
      </c>
    </row>
    <row r="95" spans="1:35" ht="15">
      <c r="A95" s="82" t="s">
        <v>134</v>
      </c>
      <c r="B95" s="32">
        <v>5</v>
      </c>
      <c r="C95" s="32">
        <v>9</v>
      </c>
      <c r="D95" s="32">
        <v>78.21757268619464</v>
      </c>
      <c r="E95" s="32">
        <v>50.96371215348119</v>
      </c>
      <c r="F95" s="24">
        <v>20</v>
      </c>
      <c r="G95" s="24">
        <v>211</v>
      </c>
      <c r="H95" s="25">
        <v>194.8088834163984</v>
      </c>
      <c r="I95" s="24">
        <v>8</v>
      </c>
      <c r="J95" s="24">
        <v>25</v>
      </c>
      <c r="K95" s="25">
        <v>5.829738820022898</v>
      </c>
      <c r="L95" s="24">
        <v>5</v>
      </c>
      <c r="M95" s="24">
        <v>0</v>
      </c>
      <c r="N95" s="24">
        <v>8.3</v>
      </c>
      <c r="O95" s="24">
        <v>3</v>
      </c>
      <c r="P95" s="25">
        <v>8</v>
      </c>
      <c r="Q95" s="24">
        <v>9</v>
      </c>
      <c r="R95" s="24">
        <v>1</v>
      </c>
      <c r="S95" s="24">
        <v>5</v>
      </c>
      <c r="T95" s="29">
        <v>5</v>
      </c>
      <c r="U95" s="24">
        <v>19</v>
      </c>
      <c r="V95" s="24">
        <v>180</v>
      </c>
      <c r="W95" s="25">
        <v>30.16727925491321</v>
      </c>
      <c r="X95" s="24">
        <v>5</v>
      </c>
      <c r="Y95" s="24">
        <v>26</v>
      </c>
      <c r="Z95" s="24">
        <v>1002</v>
      </c>
      <c r="AA95" s="24">
        <v>7</v>
      </c>
      <c r="AB95" s="24">
        <v>35</v>
      </c>
      <c r="AC95" s="25">
        <v>1203</v>
      </c>
      <c r="AD95" s="24">
        <v>37</v>
      </c>
      <c r="AE95" s="24">
        <v>721</v>
      </c>
      <c r="AF95" s="28">
        <v>30.8</v>
      </c>
      <c r="AG95" s="30">
        <v>4</v>
      </c>
      <c r="AH95" s="30">
        <v>22</v>
      </c>
      <c r="AI95" s="29">
        <v>19.029605830829976</v>
      </c>
    </row>
    <row r="96" spans="1:35" ht="15">
      <c r="A96" s="82" t="s">
        <v>49</v>
      </c>
      <c r="B96" s="32">
        <v>7</v>
      </c>
      <c r="C96" s="32">
        <v>40</v>
      </c>
      <c r="D96" s="32">
        <v>26.97273636183366</v>
      </c>
      <c r="E96" s="32">
        <v>11.935598791021157</v>
      </c>
      <c r="F96" s="24">
        <v>15</v>
      </c>
      <c r="G96" s="24">
        <v>601</v>
      </c>
      <c r="H96" s="25">
        <v>670.4345196904493</v>
      </c>
      <c r="I96" s="24">
        <v>6</v>
      </c>
      <c r="J96" s="24">
        <v>101</v>
      </c>
      <c r="K96" s="25">
        <v>8.019896916692758</v>
      </c>
      <c r="L96" s="24">
        <v>0</v>
      </c>
      <c r="M96" s="24">
        <v>0</v>
      </c>
      <c r="N96" s="24">
        <v>0</v>
      </c>
      <c r="O96" s="24">
        <v>7</v>
      </c>
      <c r="P96" s="25">
        <v>7</v>
      </c>
      <c r="Q96" s="24">
        <v>2</v>
      </c>
      <c r="R96" s="24">
        <v>1</v>
      </c>
      <c r="S96" s="24">
        <v>8</v>
      </c>
      <c r="T96" s="29">
        <v>3.6666666666666665</v>
      </c>
      <c r="U96" s="24">
        <v>21</v>
      </c>
      <c r="V96" s="24">
        <v>324</v>
      </c>
      <c r="W96" s="25">
        <v>18.543051635306686</v>
      </c>
      <c r="X96" s="24">
        <v>6</v>
      </c>
      <c r="Y96" s="24">
        <v>44</v>
      </c>
      <c r="Z96" s="24">
        <v>1549</v>
      </c>
      <c r="AA96" s="24">
        <v>8</v>
      </c>
      <c r="AB96" s="24">
        <v>49</v>
      </c>
      <c r="AC96" s="25">
        <v>1715</v>
      </c>
      <c r="AD96" s="24">
        <v>41</v>
      </c>
      <c r="AE96" s="24">
        <v>695</v>
      </c>
      <c r="AF96" s="28">
        <v>19.5</v>
      </c>
      <c r="AG96" s="30">
        <v>2.63583333333333</v>
      </c>
      <c r="AH96" s="30">
        <v>8</v>
      </c>
      <c r="AI96" s="29">
        <v>33.92669500006304</v>
      </c>
    </row>
    <row r="97" spans="1:35" ht="15">
      <c r="A97" s="82" t="s">
        <v>50</v>
      </c>
      <c r="B97" s="32">
        <v>5</v>
      </c>
      <c r="C97" s="32">
        <v>20</v>
      </c>
      <c r="D97" s="32">
        <v>52.85015200680727</v>
      </c>
      <c r="E97" s="32">
        <v>0</v>
      </c>
      <c r="F97" s="24">
        <v>24</v>
      </c>
      <c r="G97" s="24">
        <v>77</v>
      </c>
      <c r="H97" s="25">
        <v>28295.894767940783</v>
      </c>
      <c r="I97" s="24">
        <v>10</v>
      </c>
      <c r="J97" s="24">
        <v>50</v>
      </c>
      <c r="K97" s="25">
        <v>13.20561553041432</v>
      </c>
      <c r="L97" s="24">
        <v>1</v>
      </c>
      <c r="M97" s="24">
        <v>0</v>
      </c>
      <c r="N97" s="24">
        <v>0.3</v>
      </c>
      <c r="O97" s="24">
        <v>4</v>
      </c>
      <c r="P97" s="25">
        <v>5</v>
      </c>
      <c r="Q97" s="24">
        <v>4</v>
      </c>
      <c r="R97" s="24">
        <v>1</v>
      </c>
      <c r="S97" s="24">
        <v>6</v>
      </c>
      <c r="T97" s="29">
        <v>3.6666666666666665</v>
      </c>
      <c r="U97" s="24">
        <v>32</v>
      </c>
      <c r="V97" s="24">
        <v>157.5</v>
      </c>
      <c r="W97" s="25">
        <v>43.677434055850156</v>
      </c>
      <c r="X97" s="24">
        <v>10</v>
      </c>
      <c r="Y97" s="24">
        <v>17</v>
      </c>
      <c r="Z97" s="24">
        <v>1232</v>
      </c>
      <c r="AA97" s="24">
        <v>9</v>
      </c>
      <c r="AB97" s="24">
        <v>15</v>
      </c>
      <c r="AC97" s="25">
        <v>1212</v>
      </c>
      <c r="AD97" s="24">
        <v>41</v>
      </c>
      <c r="AE97" s="24">
        <v>1280</v>
      </c>
      <c r="AF97" s="28">
        <v>35</v>
      </c>
      <c r="AG97" s="30">
        <v>3</v>
      </c>
      <c r="AH97" s="30">
        <v>42.5</v>
      </c>
      <c r="AI97" s="29">
        <v>8.283612204661498</v>
      </c>
    </row>
    <row r="98" spans="1:35" ht="15">
      <c r="A98" s="82" t="s">
        <v>135</v>
      </c>
      <c r="B98" s="32">
        <v>7</v>
      </c>
      <c r="C98" s="32">
        <v>26</v>
      </c>
      <c r="D98" s="32">
        <v>2.422904712453614</v>
      </c>
      <c r="E98" s="32">
        <v>31.142734093234104</v>
      </c>
      <c r="F98" s="24">
        <v>17</v>
      </c>
      <c r="G98" s="24">
        <v>162</v>
      </c>
      <c r="H98" s="25">
        <v>95.68293622805245</v>
      </c>
      <c r="I98" s="24">
        <v>2</v>
      </c>
      <c r="J98" s="24">
        <v>3</v>
      </c>
      <c r="K98" s="25">
        <v>0.5333591015499378</v>
      </c>
      <c r="L98" s="24">
        <v>6</v>
      </c>
      <c r="M98" s="24">
        <v>18.4</v>
      </c>
      <c r="N98" s="24">
        <v>12.1</v>
      </c>
      <c r="O98" s="24">
        <v>5</v>
      </c>
      <c r="P98" s="25">
        <v>11</v>
      </c>
      <c r="Q98" s="24">
        <v>5</v>
      </c>
      <c r="R98" s="24">
        <v>4</v>
      </c>
      <c r="S98" s="24">
        <v>6</v>
      </c>
      <c r="T98" s="29">
        <v>5</v>
      </c>
      <c r="U98" s="24">
        <v>12</v>
      </c>
      <c r="V98" s="24">
        <v>166</v>
      </c>
      <c r="W98" s="25">
        <v>42.703746920707026</v>
      </c>
      <c r="X98" s="24">
        <v>6</v>
      </c>
      <c r="Y98" s="24">
        <v>10</v>
      </c>
      <c r="Z98" s="24">
        <v>870</v>
      </c>
      <c r="AA98" s="24">
        <v>6</v>
      </c>
      <c r="AB98" s="24">
        <v>11</v>
      </c>
      <c r="AC98" s="25">
        <v>980</v>
      </c>
      <c r="AD98" s="24">
        <v>30</v>
      </c>
      <c r="AE98" s="24">
        <v>275</v>
      </c>
      <c r="AF98" s="28">
        <v>23.6</v>
      </c>
      <c r="AG98" s="30">
        <v>1.5</v>
      </c>
      <c r="AH98" s="30">
        <v>7.000000000000001</v>
      </c>
      <c r="AI98" s="29">
        <v>49.37124928795377</v>
      </c>
    </row>
    <row r="99" spans="1:35" ht="15">
      <c r="A99" s="82" t="s">
        <v>136</v>
      </c>
      <c r="B99" s="32">
        <v>6</v>
      </c>
      <c r="C99" s="32">
        <v>24</v>
      </c>
      <c r="D99" s="32">
        <v>1.7781301759756956</v>
      </c>
      <c r="E99" s="32">
        <v>19.94511722132347</v>
      </c>
      <c r="F99" s="24">
        <v>13</v>
      </c>
      <c r="G99" s="24">
        <v>217</v>
      </c>
      <c r="H99" s="25">
        <v>19.93828147744334</v>
      </c>
      <c r="I99" s="24">
        <v>8</v>
      </c>
      <c r="J99" s="24">
        <v>29</v>
      </c>
      <c r="K99" s="25">
        <v>10.301178486530516</v>
      </c>
      <c r="L99" s="24">
        <v>0</v>
      </c>
      <c r="M99" s="24">
        <v>0</v>
      </c>
      <c r="N99" s="24">
        <v>0</v>
      </c>
      <c r="O99" s="24">
        <v>7</v>
      </c>
      <c r="P99" s="25">
        <v>7</v>
      </c>
      <c r="Q99" s="24">
        <v>6</v>
      </c>
      <c r="R99" s="24">
        <v>4</v>
      </c>
      <c r="S99" s="24">
        <v>3</v>
      </c>
      <c r="T99" s="29">
        <v>4.333333333333333</v>
      </c>
      <c r="U99" s="24">
        <v>22</v>
      </c>
      <c r="V99" s="24">
        <v>58.5</v>
      </c>
      <c r="W99" s="25">
        <v>20.935604288371916</v>
      </c>
      <c r="X99" s="24">
        <v>5</v>
      </c>
      <c r="Y99" s="24">
        <v>6</v>
      </c>
      <c r="Z99" s="24">
        <v>1420</v>
      </c>
      <c r="AA99" s="24">
        <v>4</v>
      </c>
      <c r="AB99" s="24">
        <v>6</v>
      </c>
      <c r="AC99" s="25">
        <v>1420</v>
      </c>
      <c r="AD99" s="24">
        <v>26</v>
      </c>
      <c r="AE99" s="24">
        <v>321</v>
      </c>
      <c r="AF99" s="28">
        <v>9.7</v>
      </c>
      <c r="AG99" s="30">
        <v>2</v>
      </c>
      <c r="AH99" s="30">
        <v>14.499999999999998</v>
      </c>
      <c r="AI99" s="29">
        <v>41.74557038211418</v>
      </c>
    </row>
    <row r="100" spans="1:35" ht="15">
      <c r="A100" s="82" t="s">
        <v>137</v>
      </c>
      <c r="B100" s="32">
        <v>4</v>
      </c>
      <c r="C100" s="32">
        <v>4</v>
      </c>
      <c r="D100" s="32">
        <v>2.5038069292415224</v>
      </c>
      <c r="E100" s="32">
        <v>0</v>
      </c>
      <c r="F100" s="24">
        <v>21</v>
      </c>
      <c r="G100" s="24">
        <v>146</v>
      </c>
      <c r="H100" s="25">
        <v>1604.825836450862</v>
      </c>
      <c r="I100" s="24">
        <v>5</v>
      </c>
      <c r="J100" s="24">
        <v>58</v>
      </c>
      <c r="K100" s="25">
        <v>3.1759682940790106</v>
      </c>
      <c r="L100" s="24">
        <v>4</v>
      </c>
      <c r="M100" s="24">
        <v>0</v>
      </c>
      <c r="N100" s="24">
        <v>28.1</v>
      </c>
      <c r="O100" s="24">
        <v>7</v>
      </c>
      <c r="P100" s="25">
        <v>11</v>
      </c>
      <c r="Q100" s="24">
        <v>9</v>
      </c>
      <c r="R100" s="24">
        <v>7</v>
      </c>
      <c r="S100" s="24">
        <v>4</v>
      </c>
      <c r="T100" s="29">
        <v>6.666666666666667</v>
      </c>
      <c r="U100" s="24">
        <v>40</v>
      </c>
      <c r="V100" s="24">
        <v>75</v>
      </c>
      <c r="W100" s="25">
        <v>16.443238054968116</v>
      </c>
      <c r="X100" s="24">
        <v>6</v>
      </c>
      <c r="Y100" s="24">
        <v>12</v>
      </c>
      <c r="Z100" s="24">
        <v>1436</v>
      </c>
      <c r="AA100" s="24">
        <v>6</v>
      </c>
      <c r="AB100" s="24">
        <v>11</v>
      </c>
      <c r="AC100" s="25">
        <v>1420</v>
      </c>
      <c r="AD100" s="24">
        <v>37</v>
      </c>
      <c r="AE100" s="24">
        <v>370</v>
      </c>
      <c r="AF100" s="28">
        <v>33.1</v>
      </c>
      <c r="AG100" s="30">
        <v>2.9</v>
      </c>
      <c r="AH100" s="30">
        <v>28.000000000000004</v>
      </c>
      <c r="AI100" s="29">
        <v>20.89572682105622</v>
      </c>
    </row>
    <row r="101" spans="1:35" ht="15">
      <c r="A101" s="82" t="s">
        <v>51</v>
      </c>
      <c r="B101" s="32">
        <v>2</v>
      </c>
      <c r="C101" s="32">
        <v>7</v>
      </c>
      <c r="D101" s="32">
        <v>7.1209829684147925</v>
      </c>
      <c r="E101" s="32">
        <v>0</v>
      </c>
      <c r="F101" s="24">
        <v>16</v>
      </c>
      <c r="G101" s="24">
        <v>178</v>
      </c>
      <c r="H101" s="25">
        <v>630.6777422499365</v>
      </c>
      <c r="I101" s="24">
        <v>7</v>
      </c>
      <c r="J101" s="24">
        <v>74</v>
      </c>
      <c r="K101" s="25">
        <v>9.733692790559235</v>
      </c>
      <c r="L101" s="24">
        <v>1</v>
      </c>
      <c r="M101" s="24">
        <v>0</v>
      </c>
      <c r="N101" s="24">
        <v>0.1</v>
      </c>
      <c r="O101" s="24">
        <v>2</v>
      </c>
      <c r="P101" s="25">
        <v>3</v>
      </c>
      <c r="Q101" s="24">
        <v>5</v>
      </c>
      <c r="R101" s="24">
        <v>6</v>
      </c>
      <c r="S101" s="24">
        <v>6</v>
      </c>
      <c r="T101" s="29">
        <v>5.666666666666667</v>
      </c>
      <c r="U101" s="24">
        <v>23</v>
      </c>
      <c r="V101" s="24">
        <v>201</v>
      </c>
      <c r="W101" s="25">
        <v>39.18123005343802</v>
      </c>
      <c r="X101" s="24">
        <v>4</v>
      </c>
      <c r="Y101" s="24">
        <v>21</v>
      </c>
      <c r="Z101" s="24">
        <v>1279</v>
      </c>
      <c r="AA101" s="24">
        <v>9</v>
      </c>
      <c r="AB101" s="24">
        <v>26</v>
      </c>
      <c r="AC101" s="25">
        <v>1660</v>
      </c>
      <c r="AD101" s="24">
        <v>38</v>
      </c>
      <c r="AE101" s="24">
        <v>871</v>
      </c>
      <c r="AF101" s="28">
        <v>42.4</v>
      </c>
      <c r="AG101" s="30" t="s">
        <v>0</v>
      </c>
      <c r="AH101" s="30" t="s">
        <v>0</v>
      </c>
      <c r="AI101" s="29">
        <v>0</v>
      </c>
    </row>
    <row r="102" spans="1:35" ht="15">
      <c r="A102" s="82" t="s">
        <v>52</v>
      </c>
      <c r="B102" s="32">
        <v>10</v>
      </c>
      <c r="C102" s="32">
        <v>39</v>
      </c>
      <c r="D102" s="32">
        <v>108.01766826873218</v>
      </c>
      <c r="E102" s="32">
        <v>0</v>
      </c>
      <c r="F102" s="24">
        <v>21</v>
      </c>
      <c r="G102" s="24">
        <v>213</v>
      </c>
      <c r="H102" s="25">
        <v>1094.7819274017647</v>
      </c>
      <c r="I102" s="24">
        <v>6</v>
      </c>
      <c r="J102" s="24">
        <v>88</v>
      </c>
      <c r="K102" s="25">
        <v>3.239370526329064</v>
      </c>
      <c r="L102" s="24">
        <v>0</v>
      </c>
      <c r="M102" s="24">
        <v>0</v>
      </c>
      <c r="N102" s="24">
        <v>0</v>
      </c>
      <c r="O102" s="24">
        <v>8</v>
      </c>
      <c r="P102" s="25">
        <v>8</v>
      </c>
      <c r="Q102" s="24">
        <v>4</v>
      </c>
      <c r="R102" s="24">
        <v>7</v>
      </c>
      <c r="S102" s="24">
        <v>5</v>
      </c>
      <c r="T102" s="29">
        <v>5.333333333333333</v>
      </c>
      <c r="U102" s="24">
        <v>19</v>
      </c>
      <c r="V102" s="24">
        <v>157</v>
      </c>
      <c r="W102" s="25">
        <v>25.836048847951464</v>
      </c>
      <c r="X102" s="24">
        <v>11</v>
      </c>
      <c r="Y102" s="24">
        <v>41</v>
      </c>
      <c r="Z102" s="24">
        <v>1713</v>
      </c>
      <c r="AA102" s="24">
        <v>10</v>
      </c>
      <c r="AB102" s="24">
        <v>51</v>
      </c>
      <c r="AC102" s="25">
        <v>2570</v>
      </c>
      <c r="AD102" s="24">
        <v>42</v>
      </c>
      <c r="AE102" s="24">
        <v>432</v>
      </c>
      <c r="AF102" s="28">
        <v>142.4</v>
      </c>
      <c r="AG102" s="30">
        <v>2.5833333333333335</v>
      </c>
      <c r="AH102" s="30">
        <v>25</v>
      </c>
      <c r="AI102" s="29">
        <v>17.5298502298326</v>
      </c>
    </row>
    <row r="103" spans="1:35" ht="15">
      <c r="A103" s="82" t="s">
        <v>138</v>
      </c>
      <c r="B103" s="32">
        <v>9</v>
      </c>
      <c r="C103" s="32">
        <v>11</v>
      </c>
      <c r="D103" s="32">
        <v>11.877465344608623</v>
      </c>
      <c r="E103" s="32">
        <v>0.007541247837846744</v>
      </c>
      <c r="F103" s="24">
        <v>25</v>
      </c>
      <c r="G103" s="24">
        <v>261</v>
      </c>
      <c r="H103" s="25">
        <v>7.092543591494863</v>
      </c>
      <c r="I103" s="24">
        <v>5</v>
      </c>
      <c r="J103" s="24">
        <v>144</v>
      </c>
      <c r="K103" s="25">
        <v>2.561099375837319</v>
      </c>
      <c r="L103" s="24">
        <v>6</v>
      </c>
      <c r="M103" s="24">
        <v>82</v>
      </c>
      <c r="N103" s="24">
        <v>48.5</v>
      </c>
      <c r="O103" s="24">
        <v>10</v>
      </c>
      <c r="P103" s="25">
        <v>16</v>
      </c>
      <c r="Q103" s="24">
        <v>10</v>
      </c>
      <c r="R103" s="24">
        <v>9</v>
      </c>
      <c r="S103" s="24">
        <v>7</v>
      </c>
      <c r="T103" s="29">
        <v>8.666666666666666</v>
      </c>
      <c r="U103" s="24">
        <v>12</v>
      </c>
      <c r="V103" s="24">
        <v>145</v>
      </c>
      <c r="W103" s="25">
        <v>34.18360789522424</v>
      </c>
      <c r="X103" s="24">
        <v>7</v>
      </c>
      <c r="Y103" s="24">
        <v>18</v>
      </c>
      <c r="Z103" s="24">
        <v>450</v>
      </c>
      <c r="AA103" s="24">
        <v>7</v>
      </c>
      <c r="AB103" s="24">
        <v>14</v>
      </c>
      <c r="AC103" s="25">
        <v>450</v>
      </c>
      <c r="AD103" s="24">
        <v>30</v>
      </c>
      <c r="AE103" s="24">
        <v>585</v>
      </c>
      <c r="AF103" s="28">
        <v>27.5</v>
      </c>
      <c r="AG103" s="30">
        <v>2.25</v>
      </c>
      <c r="AH103" s="30">
        <v>14.499999999999998</v>
      </c>
      <c r="AI103" s="29">
        <v>38.57766820598382</v>
      </c>
    </row>
    <row r="104" spans="1:35" ht="15">
      <c r="A104" s="82" t="s">
        <v>139</v>
      </c>
      <c r="B104" s="32">
        <v>5</v>
      </c>
      <c r="C104" s="32">
        <v>9</v>
      </c>
      <c r="D104" s="32">
        <v>9.97647327461224</v>
      </c>
      <c r="E104" s="32">
        <v>4.014213838717982</v>
      </c>
      <c r="F104" s="24">
        <v>9</v>
      </c>
      <c r="G104" s="24">
        <v>118</v>
      </c>
      <c r="H104" s="25">
        <v>21.907812877633713</v>
      </c>
      <c r="I104" s="24" t="s">
        <v>14</v>
      </c>
      <c r="J104" s="24" t="s">
        <v>14</v>
      </c>
      <c r="K104" s="25" t="s">
        <v>14</v>
      </c>
      <c r="L104" s="24">
        <v>0</v>
      </c>
      <c r="M104" s="24">
        <v>0</v>
      </c>
      <c r="N104" s="24">
        <v>0</v>
      </c>
      <c r="O104" s="24">
        <v>4</v>
      </c>
      <c r="P104" s="25">
        <v>4</v>
      </c>
      <c r="Q104" s="24">
        <v>0</v>
      </c>
      <c r="R104" s="24">
        <v>8</v>
      </c>
      <c r="S104" s="24">
        <v>8</v>
      </c>
      <c r="T104" s="29">
        <v>5.333333333333333</v>
      </c>
      <c r="U104" s="24">
        <v>1</v>
      </c>
      <c r="V104" s="24">
        <v>0</v>
      </c>
      <c r="W104" s="25">
        <v>9.091254466395405</v>
      </c>
      <c r="X104" s="24">
        <v>8</v>
      </c>
      <c r="Y104" s="24">
        <v>21</v>
      </c>
      <c r="Z104" s="24">
        <v>1348</v>
      </c>
      <c r="AA104" s="24">
        <v>9</v>
      </c>
      <c r="AB104" s="24">
        <v>20</v>
      </c>
      <c r="AC104" s="25">
        <v>1348</v>
      </c>
      <c r="AD104" s="24">
        <v>41</v>
      </c>
      <c r="AE104" s="24">
        <v>665</v>
      </c>
      <c r="AF104" s="28">
        <v>16.5</v>
      </c>
      <c r="AG104" s="30">
        <v>6.666666666666667</v>
      </c>
      <c r="AH104" s="30">
        <v>4</v>
      </c>
      <c r="AI104" s="29">
        <v>18.15212889899147</v>
      </c>
    </row>
    <row r="105" spans="1:35" ht="15">
      <c r="A105" s="82" t="s">
        <v>140</v>
      </c>
      <c r="B105" s="32">
        <v>7</v>
      </c>
      <c r="C105" s="32">
        <v>15</v>
      </c>
      <c r="D105" s="32">
        <v>89.16869615751996</v>
      </c>
      <c r="E105" s="32">
        <v>334.59173042221374</v>
      </c>
      <c r="F105" s="24">
        <v>14</v>
      </c>
      <c r="G105" s="24">
        <v>185</v>
      </c>
      <c r="H105" s="25">
        <v>818.461561372298</v>
      </c>
      <c r="I105" s="24">
        <v>5</v>
      </c>
      <c r="J105" s="24">
        <v>29</v>
      </c>
      <c r="K105" s="25">
        <v>20.04260000894073</v>
      </c>
      <c r="L105" s="24">
        <v>1</v>
      </c>
      <c r="M105" s="24">
        <v>0</v>
      </c>
      <c r="N105" s="24">
        <v>4</v>
      </c>
      <c r="O105" s="24">
        <v>3</v>
      </c>
      <c r="P105" s="25">
        <v>4</v>
      </c>
      <c r="Q105" s="24">
        <v>6</v>
      </c>
      <c r="R105" s="24">
        <v>1</v>
      </c>
      <c r="S105" s="24">
        <v>4</v>
      </c>
      <c r="T105" s="29">
        <v>3.6666666666666665</v>
      </c>
      <c r="U105" s="24">
        <v>58</v>
      </c>
      <c r="V105" s="24">
        <v>270</v>
      </c>
      <c r="W105" s="25">
        <v>52.13291622512032</v>
      </c>
      <c r="X105" s="24">
        <v>7</v>
      </c>
      <c r="Y105" s="24">
        <v>32</v>
      </c>
      <c r="Z105" s="24">
        <v>2075</v>
      </c>
      <c r="AA105" s="24">
        <v>10</v>
      </c>
      <c r="AB105" s="24">
        <v>37</v>
      </c>
      <c r="AC105" s="25">
        <v>2955</v>
      </c>
      <c r="AD105" s="24">
        <v>36</v>
      </c>
      <c r="AE105" s="24">
        <v>626</v>
      </c>
      <c r="AF105" s="28">
        <v>52</v>
      </c>
      <c r="AG105" s="30">
        <v>3.5833333333333335</v>
      </c>
      <c r="AH105" s="30">
        <v>18</v>
      </c>
      <c r="AI105" s="29">
        <v>20.85653529137692</v>
      </c>
    </row>
    <row r="106" spans="1:35" ht="15">
      <c r="A106" s="82" t="s">
        <v>141</v>
      </c>
      <c r="B106" s="32">
        <v>5</v>
      </c>
      <c r="C106" s="32">
        <v>17</v>
      </c>
      <c r="D106" s="32">
        <v>16.1950908109058</v>
      </c>
      <c r="E106" s="32">
        <v>0</v>
      </c>
      <c r="F106" s="24">
        <v>10</v>
      </c>
      <c r="G106" s="24">
        <v>55</v>
      </c>
      <c r="H106" s="25">
        <v>33.70274789687284</v>
      </c>
      <c r="I106" s="24" t="s">
        <v>14</v>
      </c>
      <c r="J106" s="24" t="s">
        <v>14</v>
      </c>
      <c r="K106" s="25" t="s">
        <v>14</v>
      </c>
      <c r="L106" s="24">
        <v>0</v>
      </c>
      <c r="M106" s="24">
        <v>0</v>
      </c>
      <c r="N106" s="24">
        <v>0</v>
      </c>
      <c r="O106" s="24">
        <v>4</v>
      </c>
      <c r="P106" s="25">
        <v>4</v>
      </c>
      <c r="Q106" s="24">
        <v>2</v>
      </c>
      <c r="R106" s="24">
        <v>0</v>
      </c>
      <c r="S106" s="24">
        <v>8</v>
      </c>
      <c r="T106" s="29">
        <v>3.3333333333333335</v>
      </c>
      <c r="U106" s="24">
        <v>21</v>
      </c>
      <c r="V106" s="24">
        <v>128</v>
      </c>
      <c r="W106" s="25">
        <v>64.86795758936714</v>
      </c>
      <c r="X106" s="24">
        <v>5</v>
      </c>
      <c r="Y106" s="24">
        <v>21</v>
      </c>
      <c r="Z106" s="24">
        <v>945</v>
      </c>
      <c r="AA106" s="24">
        <v>5</v>
      </c>
      <c r="AB106" s="24">
        <v>33</v>
      </c>
      <c r="AC106" s="25">
        <v>945</v>
      </c>
      <c r="AD106" s="24">
        <v>36</v>
      </c>
      <c r="AE106" s="24">
        <v>476</v>
      </c>
      <c r="AF106" s="28">
        <v>27.4</v>
      </c>
      <c r="AG106" s="30">
        <v>2</v>
      </c>
      <c r="AH106" s="30">
        <v>38</v>
      </c>
      <c r="AI106" s="29">
        <v>17.855693531369205</v>
      </c>
    </row>
    <row r="107" spans="1:35" ht="15">
      <c r="A107" s="82" t="s">
        <v>53</v>
      </c>
      <c r="B107" s="32">
        <v>9</v>
      </c>
      <c r="C107" s="32">
        <v>19</v>
      </c>
      <c r="D107" s="32">
        <v>34.66154598655803</v>
      </c>
      <c r="E107" s="32">
        <v>450.42762913177904</v>
      </c>
      <c r="F107" s="24">
        <v>25</v>
      </c>
      <c r="G107" s="24">
        <v>201</v>
      </c>
      <c r="H107" s="25">
        <v>506.2806551441197</v>
      </c>
      <c r="I107" s="24">
        <v>4</v>
      </c>
      <c r="J107" s="24">
        <v>49</v>
      </c>
      <c r="K107" s="25">
        <v>5.2</v>
      </c>
      <c r="L107" s="24">
        <v>1</v>
      </c>
      <c r="M107" s="24">
        <v>0</v>
      </c>
      <c r="N107" s="24">
        <v>0.2</v>
      </c>
      <c r="O107" s="24">
        <v>3</v>
      </c>
      <c r="P107" s="25">
        <v>4</v>
      </c>
      <c r="Q107" s="24">
        <v>5</v>
      </c>
      <c r="R107" s="24">
        <v>3</v>
      </c>
      <c r="S107" s="24">
        <v>3</v>
      </c>
      <c r="T107" s="29">
        <v>3.6666666666666665</v>
      </c>
      <c r="U107" s="24">
        <v>38</v>
      </c>
      <c r="V107" s="24">
        <v>696</v>
      </c>
      <c r="W107" s="25">
        <v>86.08908067297055</v>
      </c>
      <c r="X107" s="24">
        <v>11</v>
      </c>
      <c r="Y107" s="24">
        <v>39</v>
      </c>
      <c r="Z107" s="24">
        <v>1520</v>
      </c>
      <c r="AA107" s="24">
        <v>11</v>
      </c>
      <c r="AB107" s="24">
        <v>42</v>
      </c>
      <c r="AC107" s="25">
        <v>1523</v>
      </c>
      <c r="AD107" s="24">
        <v>46</v>
      </c>
      <c r="AE107" s="24">
        <v>370</v>
      </c>
      <c r="AF107" s="28">
        <v>23.2</v>
      </c>
      <c r="AG107" s="30">
        <v>8</v>
      </c>
      <c r="AH107" s="30">
        <v>9</v>
      </c>
      <c r="AI107" s="29">
        <v>6.652223620622894</v>
      </c>
    </row>
    <row r="108" spans="1:35" ht="15">
      <c r="A108" s="82" t="s">
        <v>142</v>
      </c>
      <c r="B108" s="32">
        <v>5</v>
      </c>
      <c r="C108" s="32">
        <v>6</v>
      </c>
      <c r="D108" s="32">
        <v>4.138918535906336</v>
      </c>
      <c r="E108" s="32">
        <v>0</v>
      </c>
      <c r="F108" s="24">
        <v>18</v>
      </c>
      <c r="G108" s="24">
        <v>107</v>
      </c>
      <c r="H108" s="25">
        <v>35.50377009167525</v>
      </c>
      <c r="I108" s="24">
        <v>4</v>
      </c>
      <c r="J108" s="24">
        <v>26</v>
      </c>
      <c r="K108" s="25">
        <v>10.660527619362751</v>
      </c>
      <c r="L108" s="24">
        <v>3</v>
      </c>
      <c r="M108" s="24">
        <v>0</v>
      </c>
      <c r="N108" s="24">
        <v>36.8</v>
      </c>
      <c r="O108" s="24">
        <v>5</v>
      </c>
      <c r="P108" s="25">
        <v>8</v>
      </c>
      <c r="Q108" s="24">
        <v>6</v>
      </c>
      <c r="R108" s="24">
        <v>8</v>
      </c>
      <c r="S108" s="24">
        <v>9</v>
      </c>
      <c r="T108" s="29">
        <v>7.666666666666667</v>
      </c>
      <c r="U108" s="24">
        <v>7</v>
      </c>
      <c r="V108" s="24">
        <v>161</v>
      </c>
      <c r="W108" s="25">
        <v>22.935338890461022</v>
      </c>
      <c r="X108" s="24">
        <v>5</v>
      </c>
      <c r="Y108" s="24">
        <v>14</v>
      </c>
      <c r="Z108" s="24">
        <v>737</v>
      </c>
      <c r="AA108" s="24">
        <v>6</v>
      </c>
      <c r="AB108" s="24">
        <v>14</v>
      </c>
      <c r="AC108" s="25">
        <v>689</v>
      </c>
      <c r="AD108" s="24">
        <v>36</v>
      </c>
      <c r="AE108" s="24">
        <v>720</v>
      </c>
      <c r="AF108" s="28">
        <v>17.4</v>
      </c>
      <c r="AG108" s="30">
        <v>1.67</v>
      </c>
      <c r="AH108" s="30">
        <v>14.499999999999998</v>
      </c>
      <c r="AI108" s="29">
        <v>33.55534990366187</v>
      </c>
    </row>
    <row r="109" spans="1:35" ht="15">
      <c r="A109" s="82" t="s">
        <v>143</v>
      </c>
      <c r="B109" s="32">
        <v>8</v>
      </c>
      <c r="C109" s="32">
        <v>13</v>
      </c>
      <c r="D109" s="32">
        <v>11.69746799271006</v>
      </c>
      <c r="E109" s="32">
        <v>8.92255377018311</v>
      </c>
      <c r="F109" s="24">
        <v>12</v>
      </c>
      <c r="G109" s="24">
        <v>138</v>
      </c>
      <c r="H109" s="25">
        <v>113.07213335909792</v>
      </c>
      <c r="I109" s="24">
        <v>5</v>
      </c>
      <c r="J109" s="24">
        <v>74</v>
      </c>
      <c r="K109" s="25">
        <v>5.1832201858276505</v>
      </c>
      <c r="L109" s="24">
        <v>6</v>
      </c>
      <c r="M109" s="24">
        <v>77.5</v>
      </c>
      <c r="N109" s="24">
        <v>0</v>
      </c>
      <c r="O109" s="24">
        <v>4</v>
      </c>
      <c r="P109" s="25">
        <v>10</v>
      </c>
      <c r="Q109" s="24">
        <v>8</v>
      </c>
      <c r="R109" s="24">
        <v>5</v>
      </c>
      <c r="S109" s="24">
        <v>5</v>
      </c>
      <c r="T109" s="29">
        <v>6</v>
      </c>
      <c r="U109" s="24">
        <v>6</v>
      </c>
      <c r="V109" s="24">
        <v>516.5</v>
      </c>
      <c r="W109" s="25">
        <v>50.986463877423816</v>
      </c>
      <c r="X109" s="24">
        <v>5</v>
      </c>
      <c r="Y109" s="24">
        <v>14</v>
      </c>
      <c r="Z109" s="24">
        <v>1472</v>
      </c>
      <c r="AA109" s="24">
        <v>5</v>
      </c>
      <c r="AB109" s="24">
        <v>17</v>
      </c>
      <c r="AC109" s="25">
        <v>2050</v>
      </c>
      <c r="AD109" s="24">
        <v>38</v>
      </c>
      <c r="AE109" s="24">
        <v>415</v>
      </c>
      <c r="AF109" s="28">
        <v>32</v>
      </c>
      <c r="AG109" s="30">
        <v>1.75</v>
      </c>
      <c r="AH109" s="30">
        <v>18</v>
      </c>
      <c r="AI109" s="29">
        <v>64.24544387788059</v>
      </c>
    </row>
    <row r="110" spans="1:35" ht="15">
      <c r="A110" s="82" t="s">
        <v>144</v>
      </c>
      <c r="B110" s="32">
        <v>7</v>
      </c>
      <c r="C110" s="32">
        <v>16</v>
      </c>
      <c r="D110" s="32">
        <v>136.8502404244666</v>
      </c>
      <c r="E110" s="32">
        <v>0</v>
      </c>
      <c r="F110" s="24">
        <v>14</v>
      </c>
      <c r="G110" s="24">
        <v>73</v>
      </c>
      <c r="H110" s="25">
        <v>19.894313680403787</v>
      </c>
      <c r="I110" s="24" t="s">
        <v>14</v>
      </c>
      <c r="J110" s="24" t="s">
        <v>14</v>
      </c>
      <c r="K110" s="25" t="s">
        <v>14</v>
      </c>
      <c r="L110" s="24">
        <v>0</v>
      </c>
      <c r="M110" s="24">
        <v>0</v>
      </c>
      <c r="N110" s="24">
        <v>0</v>
      </c>
      <c r="O110" s="24">
        <v>7</v>
      </c>
      <c r="P110" s="25">
        <v>7</v>
      </c>
      <c r="Q110" s="24">
        <v>0</v>
      </c>
      <c r="R110" s="24">
        <v>0</v>
      </c>
      <c r="S110" s="24">
        <v>8</v>
      </c>
      <c r="T110" s="29">
        <v>2.6666666666666665</v>
      </c>
      <c r="U110" s="24">
        <v>21</v>
      </c>
      <c r="V110" s="24">
        <v>128</v>
      </c>
      <c r="W110" s="25">
        <v>58.74640911183852</v>
      </c>
      <c r="X110" s="24">
        <v>3</v>
      </c>
      <c r="Y110" s="24">
        <v>30</v>
      </c>
      <c r="Z110" s="24">
        <v>1295</v>
      </c>
      <c r="AA110" s="24">
        <v>6</v>
      </c>
      <c r="AB110" s="24">
        <v>30</v>
      </c>
      <c r="AC110" s="25">
        <v>1295</v>
      </c>
      <c r="AD110" s="24">
        <v>34</v>
      </c>
      <c r="AE110" s="24">
        <v>965</v>
      </c>
      <c r="AF110" s="28">
        <v>66</v>
      </c>
      <c r="AG110" s="30">
        <v>5.25</v>
      </c>
      <c r="AH110" s="30">
        <v>38</v>
      </c>
      <c r="AI110" s="29">
        <v>3.4580067678222313</v>
      </c>
    </row>
    <row r="111" spans="1:35" ht="15">
      <c r="A111" s="82" t="s">
        <v>54</v>
      </c>
      <c r="B111" s="32">
        <v>8</v>
      </c>
      <c r="C111" s="32">
        <v>10</v>
      </c>
      <c r="D111" s="32">
        <v>6.970812883011533</v>
      </c>
      <c r="E111" s="32">
        <v>11.372323132405521</v>
      </c>
      <c r="F111" s="24">
        <v>30</v>
      </c>
      <c r="G111" s="24">
        <v>292</v>
      </c>
      <c r="H111" s="25">
        <v>120.51503541701962</v>
      </c>
      <c r="I111" s="24">
        <v>5</v>
      </c>
      <c r="J111" s="24">
        <v>5</v>
      </c>
      <c r="K111" s="25">
        <v>0.8905402259812603</v>
      </c>
      <c r="L111" s="24">
        <v>0</v>
      </c>
      <c r="M111" s="24">
        <v>0</v>
      </c>
      <c r="N111" s="24">
        <v>0</v>
      </c>
      <c r="O111" s="24">
        <v>8</v>
      </c>
      <c r="P111" s="25">
        <v>8</v>
      </c>
      <c r="Q111" s="24">
        <v>7</v>
      </c>
      <c r="R111" s="24">
        <v>1</v>
      </c>
      <c r="S111" s="24">
        <v>6</v>
      </c>
      <c r="T111" s="29">
        <v>4.666666666666667</v>
      </c>
      <c r="U111" s="24">
        <v>48</v>
      </c>
      <c r="V111" s="24">
        <v>228</v>
      </c>
      <c r="W111" s="25">
        <v>31.10496651602461</v>
      </c>
      <c r="X111" s="24">
        <v>6</v>
      </c>
      <c r="Y111" s="24">
        <v>32</v>
      </c>
      <c r="Z111" s="24">
        <v>1815</v>
      </c>
      <c r="AA111" s="24">
        <v>7</v>
      </c>
      <c r="AB111" s="24">
        <v>35</v>
      </c>
      <c r="AC111" s="25">
        <v>1945</v>
      </c>
      <c r="AD111" s="24">
        <v>31</v>
      </c>
      <c r="AE111" s="24">
        <v>365</v>
      </c>
      <c r="AF111" s="28">
        <v>20.9</v>
      </c>
      <c r="AG111" s="30">
        <v>2.8333333333333335</v>
      </c>
      <c r="AH111" s="30">
        <v>9</v>
      </c>
      <c r="AI111" s="29">
        <v>28.602365132713548</v>
      </c>
    </row>
    <row r="112" spans="1:35" ht="15">
      <c r="A112" s="82" t="s">
        <v>55</v>
      </c>
      <c r="B112" s="32">
        <v>7</v>
      </c>
      <c r="C112" s="32">
        <v>13</v>
      </c>
      <c r="D112" s="32">
        <v>3.015574887791428</v>
      </c>
      <c r="E112" s="32">
        <v>44.02299106264858</v>
      </c>
      <c r="F112" s="24">
        <v>21</v>
      </c>
      <c r="G112" s="24">
        <v>215</v>
      </c>
      <c r="H112" s="25">
        <v>61.20974286547083</v>
      </c>
      <c r="I112" s="24">
        <v>5</v>
      </c>
      <c r="J112" s="24">
        <v>11</v>
      </c>
      <c r="K112" s="25">
        <v>2.110057477656621</v>
      </c>
      <c r="L112" s="24">
        <v>3</v>
      </c>
      <c r="M112" s="24">
        <v>0</v>
      </c>
      <c r="N112" s="24">
        <v>22.2</v>
      </c>
      <c r="O112" s="24">
        <v>6</v>
      </c>
      <c r="P112" s="25">
        <v>9</v>
      </c>
      <c r="Q112" s="24">
        <v>5</v>
      </c>
      <c r="R112" s="24">
        <v>8</v>
      </c>
      <c r="S112" s="24">
        <v>6</v>
      </c>
      <c r="T112" s="29">
        <v>6.333333333333333</v>
      </c>
      <c r="U112" s="24">
        <v>43</v>
      </c>
      <c r="V112" s="24">
        <v>192</v>
      </c>
      <c r="W112" s="25">
        <v>22.84874032732633</v>
      </c>
      <c r="X112" s="24">
        <v>8</v>
      </c>
      <c r="Y112" s="24">
        <v>46</v>
      </c>
      <c r="Z112" s="24">
        <v>2131</v>
      </c>
      <c r="AA112" s="24">
        <v>8</v>
      </c>
      <c r="AB112" s="24">
        <v>47</v>
      </c>
      <c r="AC112" s="25">
        <v>2274</v>
      </c>
      <c r="AD112" s="24">
        <v>32</v>
      </c>
      <c r="AE112" s="24">
        <v>314</v>
      </c>
      <c r="AF112" s="28">
        <v>30.6</v>
      </c>
      <c r="AG112" s="30">
        <v>4</v>
      </c>
      <c r="AH112" s="30">
        <v>8</v>
      </c>
      <c r="AI112" s="29">
        <v>22.04675838222564</v>
      </c>
    </row>
    <row r="113" spans="1:35" ht="15">
      <c r="A113" s="82" t="s">
        <v>56</v>
      </c>
      <c r="B113" s="32">
        <v>12</v>
      </c>
      <c r="C113" s="32">
        <v>13</v>
      </c>
      <c r="D113" s="32">
        <v>2.577307673568818</v>
      </c>
      <c r="E113" s="32">
        <v>0.018950791717417783</v>
      </c>
      <c r="F113" s="24">
        <v>19</v>
      </c>
      <c r="G113" s="24">
        <v>230</v>
      </c>
      <c r="H113" s="25">
        <v>1085.9656439707674</v>
      </c>
      <c r="I113" s="24">
        <v>8</v>
      </c>
      <c r="J113" s="24">
        <v>86</v>
      </c>
      <c r="K113" s="25">
        <v>3.254368396696966</v>
      </c>
      <c r="L113" s="24">
        <v>2</v>
      </c>
      <c r="M113" s="24">
        <v>0</v>
      </c>
      <c r="N113" s="24">
        <v>27.6</v>
      </c>
      <c r="O113" s="24">
        <v>9</v>
      </c>
      <c r="P113" s="25">
        <v>11</v>
      </c>
      <c r="Q113" s="24">
        <v>5</v>
      </c>
      <c r="R113" s="24">
        <v>8</v>
      </c>
      <c r="S113" s="24">
        <v>6</v>
      </c>
      <c r="T113" s="29">
        <v>6.333333333333333</v>
      </c>
      <c r="U113" s="24">
        <v>89</v>
      </c>
      <c r="V113" s="24">
        <v>372</v>
      </c>
      <c r="W113" s="25">
        <v>28.869300246499165</v>
      </c>
      <c r="X113" s="24">
        <v>7</v>
      </c>
      <c r="Y113" s="24">
        <v>14</v>
      </c>
      <c r="Z113" s="24">
        <v>775</v>
      </c>
      <c r="AA113" s="24">
        <v>7</v>
      </c>
      <c r="AB113" s="24">
        <v>14</v>
      </c>
      <c r="AC113" s="25">
        <v>890</v>
      </c>
      <c r="AD113" s="24">
        <v>49</v>
      </c>
      <c r="AE113" s="24">
        <v>545</v>
      </c>
      <c r="AF113" s="28">
        <v>25.7</v>
      </c>
      <c r="AG113" s="30">
        <v>2</v>
      </c>
      <c r="AH113" s="30">
        <v>8</v>
      </c>
      <c r="AI113" s="29">
        <v>43.695172694288296</v>
      </c>
    </row>
    <row r="114" spans="1:35" ht="15">
      <c r="A114" s="82" t="s">
        <v>145</v>
      </c>
      <c r="B114" s="32">
        <v>6</v>
      </c>
      <c r="C114" s="32">
        <v>12</v>
      </c>
      <c r="D114" s="32">
        <v>16.128404340336676</v>
      </c>
      <c r="E114" s="32">
        <v>11.78539296218592</v>
      </c>
      <c r="F114" s="24">
        <v>19</v>
      </c>
      <c r="G114" s="24">
        <v>163</v>
      </c>
      <c r="H114" s="25">
        <v>263.66611126005284</v>
      </c>
      <c r="I114" s="24">
        <v>8</v>
      </c>
      <c r="J114" s="24">
        <v>47</v>
      </c>
      <c r="K114" s="25">
        <v>4.895712357773115</v>
      </c>
      <c r="L114" s="24">
        <v>5</v>
      </c>
      <c r="M114" s="24">
        <v>14</v>
      </c>
      <c r="N114" s="24">
        <v>0</v>
      </c>
      <c r="O114" s="24">
        <v>3</v>
      </c>
      <c r="P114" s="25">
        <v>8</v>
      </c>
      <c r="Q114" s="24">
        <v>6</v>
      </c>
      <c r="R114" s="24">
        <v>2</v>
      </c>
      <c r="S114" s="24">
        <v>1</v>
      </c>
      <c r="T114" s="29">
        <v>3</v>
      </c>
      <c r="U114" s="24">
        <v>28</v>
      </c>
      <c r="V114" s="24">
        <v>358</v>
      </c>
      <c r="W114" s="25">
        <v>41.73983067794114</v>
      </c>
      <c r="X114" s="24">
        <v>7</v>
      </c>
      <c r="Y114" s="24">
        <v>14</v>
      </c>
      <c r="Z114" s="24">
        <v>700</v>
      </c>
      <c r="AA114" s="24">
        <v>10</v>
      </c>
      <c r="AB114" s="24">
        <v>17</v>
      </c>
      <c r="AC114" s="25">
        <v>1000</v>
      </c>
      <c r="AD114" s="24">
        <v>40</v>
      </c>
      <c r="AE114" s="24">
        <v>615</v>
      </c>
      <c r="AF114" s="28">
        <v>25.2</v>
      </c>
      <c r="AG114" s="30">
        <v>1.8333333333333333</v>
      </c>
      <c r="AH114" s="30">
        <v>18</v>
      </c>
      <c r="AI114" s="29">
        <v>35.08417614220936</v>
      </c>
    </row>
    <row r="115" spans="1:35" ht="15">
      <c r="A115" s="82" t="s">
        <v>57</v>
      </c>
      <c r="B115" s="32">
        <v>10</v>
      </c>
      <c r="C115" s="32">
        <v>26</v>
      </c>
      <c r="D115" s="32">
        <v>19.33350636765697</v>
      </c>
      <c r="E115" s="32">
        <v>0</v>
      </c>
      <c r="F115" s="24">
        <v>17</v>
      </c>
      <c r="G115" s="24">
        <v>381</v>
      </c>
      <c r="H115" s="25">
        <v>632.0098636933506</v>
      </c>
      <c r="I115" s="24">
        <v>8</v>
      </c>
      <c r="J115" s="24">
        <v>42</v>
      </c>
      <c r="K115" s="25">
        <v>11.26709667179481</v>
      </c>
      <c r="L115" s="24">
        <v>4</v>
      </c>
      <c r="M115" s="24">
        <v>0</v>
      </c>
      <c r="N115" s="24">
        <v>2.3</v>
      </c>
      <c r="O115" s="24">
        <v>2</v>
      </c>
      <c r="P115" s="25">
        <v>6</v>
      </c>
      <c r="Q115" s="24">
        <v>5</v>
      </c>
      <c r="R115" s="24">
        <v>4</v>
      </c>
      <c r="S115" s="24">
        <v>9</v>
      </c>
      <c r="T115" s="29">
        <v>6</v>
      </c>
      <c r="U115" s="24">
        <v>37</v>
      </c>
      <c r="V115" s="24">
        <v>230</v>
      </c>
      <c r="W115" s="25">
        <v>34.2900655019033</v>
      </c>
      <c r="X115" s="24">
        <v>7</v>
      </c>
      <c r="Y115" s="24">
        <v>23</v>
      </c>
      <c r="Z115" s="24">
        <v>1100</v>
      </c>
      <c r="AA115" s="24">
        <v>10</v>
      </c>
      <c r="AB115" s="24">
        <v>30</v>
      </c>
      <c r="AC115" s="25">
        <v>1475</v>
      </c>
      <c r="AD115" s="24">
        <v>30</v>
      </c>
      <c r="AE115" s="24">
        <v>730</v>
      </c>
      <c r="AF115" s="28">
        <v>142.5</v>
      </c>
      <c r="AG115" s="30">
        <v>5</v>
      </c>
      <c r="AH115" s="30">
        <v>9</v>
      </c>
      <c r="AI115" s="29">
        <v>15.182493789687255</v>
      </c>
    </row>
    <row r="116" spans="1:35" ht="15">
      <c r="A116" s="82" t="s">
        <v>58</v>
      </c>
      <c r="B116" s="32">
        <v>10</v>
      </c>
      <c r="C116" s="32">
        <v>66</v>
      </c>
      <c r="D116" s="32">
        <v>20.398309827791948</v>
      </c>
      <c r="E116" s="32">
        <v>0</v>
      </c>
      <c r="F116" s="24">
        <v>12</v>
      </c>
      <c r="G116" s="24">
        <v>139</v>
      </c>
      <c r="H116" s="25">
        <v>124.74354737983096</v>
      </c>
      <c r="I116" s="24">
        <v>9</v>
      </c>
      <c r="J116" s="24">
        <v>23</v>
      </c>
      <c r="K116" s="25">
        <v>9.623958990945898</v>
      </c>
      <c r="L116" s="24">
        <v>5</v>
      </c>
      <c r="M116" s="24">
        <v>57.7</v>
      </c>
      <c r="N116" s="24">
        <v>0</v>
      </c>
      <c r="O116" s="24">
        <v>8</v>
      </c>
      <c r="P116" s="25">
        <v>13</v>
      </c>
      <c r="Q116" s="24">
        <v>5</v>
      </c>
      <c r="R116" s="24">
        <v>5</v>
      </c>
      <c r="S116" s="24">
        <v>6</v>
      </c>
      <c r="T116" s="29">
        <v>5.333333333333333</v>
      </c>
      <c r="U116" s="24">
        <v>37</v>
      </c>
      <c r="V116" s="24">
        <v>375</v>
      </c>
      <c r="W116" s="25">
        <v>9.613240110050251</v>
      </c>
      <c r="X116" s="24">
        <v>11</v>
      </c>
      <c r="Y116" s="24">
        <v>29</v>
      </c>
      <c r="Z116" s="24">
        <v>1686</v>
      </c>
      <c r="AA116" s="24">
        <v>9</v>
      </c>
      <c r="AB116" s="24">
        <v>24</v>
      </c>
      <c r="AC116" s="25">
        <v>1813</v>
      </c>
      <c r="AD116" s="24">
        <v>33</v>
      </c>
      <c r="AE116" s="24">
        <v>270</v>
      </c>
      <c r="AF116" s="28">
        <v>35.8</v>
      </c>
      <c r="AG116" s="30">
        <v>1.5</v>
      </c>
      <c r="AH116" s="30">
        <v>14.499999999999998</v>
      </c>
      <c r="AI116" s="29">
        <v>39.49062184607307</v>
      </c>
    </row>
    <row r="117" spans="1:35" ht="15">
      <c r="A117" s="82" t="s">
        <v>59</v>
      </c>
      <c r="B117" s="32">
        <v>7</v>
      </c>
      <c r="C117" s="32">
        <v>31</v>
      </c>
      <c r="D117" s="32">
        <v>53.64591675125198</v>
      </c>
      <c r="E117" s="32">
        <v>0</v>
      </c>
      <c r="F117" s="24">
        <v>15</v>
      </c>
      <c r="G117" s="24">
        <v>424</v>
      </c>
      <c r="H117" s="25">
        <v>221.27643611614093</v>
      </c>
      <c r="I117" s="24">
        <v>3</v>
      </c>
      <c r="J117" s="24">
        <v>5</v>
      </c>
      <c r="K117" s="25">
        <v>4.811637466104951</v>
      </c>
      <c r="L117" s="24">
        <v>2</v>
      </c>
      <c r="M117" s="24">
        <v>0.3</v>
      </c>
      <c r="N117" s="24">
        <v>0</v>
      </c>
      <c r="O117" s="24">
        <v>5</v>
      </c>
      <c r="P117" s="25">
        <v>7</v>
      </c>
      <c r="Q117" s="24">
        <v>6</v>
      </c>
      <c r="R117" s="24">
        <v>1</v>
      </c>
      <c r="S117" s="24">
        <v>9</v>
      </c>
      <c r="T117" s="29">
        <v>5.333333333333333</v>
      </c>
      <c r="U117" s="24">
        <v>34</v>
      </c>
      <c r="V117" s="24">
        <v>338</v>
      </c>
      <c r="W117" s="25">
        <v>38.815018033116466</v>
      </c>
      <c r="X117" s="24">
        <v>9</v>
      </c>
      <c r="Y117" s="24">
        <v>41</v>
      </c>
      <c r="Z117" s="24">
        <v>1764</v>
      </c>
      <c r="AA117" s="24">
        <v>10</v>
      </c>
      <c r="AB117" s="24">
        <v>35</v>
      </c>
      <c r="AC117" s="25">
        <v>1825</v>
      </c>
      <c r="AD117" s="24">
        <v>39</v>
      </c>
      <c r="AE117" s="24">
        <v>735</v>
      </c>
      <c r="AF117" s="28">
        <v>26.8</v>
      </c>
      <c r="AG117" s="30">
        <v>5</v>
      </c>
      <c r="AH117" s="30">
        <v>9</v>
      </c>
      <c r="AI117" s="29">
        <v>24.50099509321511</v>
      </c>
    </row>
    <row r="118" spans="1:35" ht="15">
      <c r="A118" s="82" t="s">
        <v>146</v>
      </c>
      <c r="B118" s="32">
        <v>6</v>
      </c>
      <c r="C118" s="32">
        <v>10</v>
      </c>
      <c r="D118" s="32">
        <v>5.638111639768873</v>
      </c>
      <c r="E118" s="32">
        <v>49.406557380770025</v>
      </c>
      <c r="F118" s="24">
        <v>18</v>
      </c>
      <c r="G118" s="24">
        <v>230</v>
      </c>
      <c r="H118" s="25">
        <v>107.20582496253643</v>
      </c>
      <c r="I118" s="24">
        <v>2</v>
      </c>
      <c r="J118" s="24">
        <v>5</v>
      </c>
      <c r="K118" s="25">
        <v>6.196040041472356</v>
      </c>
      <c r="L118" s="24">
        <v>5</v>
      </c>
      <c r="M118" s="24">
        <v>83.5</v>
      </c>
      <c r="N118" s="24">
        <v>0</v>
      </c>
      <c r="O118" s="24">
        <v>6</v>
      </c>
      <c r="P118" s="25">
        <v>11</v>
      </c>
      <c r="Q118" s="24">
        <v>4</v>
      </c>
      <c r="R118" s="24">
        <v>4</v>
      </c>
      <c r="S118" s="24">
        <v>6</v>
      </c>
      <c r="T118" s="29">
        <v>4.666666666666667</v>
      </c>
      <c r="U118" s="24">
        <v>9</v>
      </c>
      <c r="V118" s="24">
        <v>164</v>
      </c>
      <c r="W118" s="25">
        <v>39.318994900283556</v>
      </c>
      <c r="X118" s="24">
        <v>4</v>
      </c>
      <c r="Y118" s="24">
        <v>6</v>
      </c>
      <c r="Z118" s="24">
        <v>895</v>
      </c>
      <c r="AA118" s="24">
        <v>5</v>
      </c>
      <c r="AB118" s="24">
        <v>6</v>
      </c>
      <c r="AC118" s="25">
        <v>942</v>
      </c>
      <c r="AD118" s="24">
        <v>25</v>
      </c>
      <c r="AE118" s="24">
        <v>514</v>
      </c>
      <c r="AF118" s="28">
        <v>24.4</v>
      </c>
      <c r="AG118" s="30">
        <v>1.13</v>
      </c>
      <c r="AH118" s="30">
        <v>3.5000000000000004</v>
      </c>
      <c r="AI118" s="29">
        <v>82.66856546640433</v>
      </c>
    </row>
    <row r="119" spans="1:35" ht="15">
      <c r="A119" s="82" t="s">
        <v>147</v>
      </c>
      <c r="B119" s="32">
        <v>1</v>
      </c>
      <c r="C119" s="32">
        <v>1</v>
      </c>
      <c r="D119" s="32">
        <v>0.40228865551719006</v>
      </c>
      <c r="E119" s="32">
        <v>0</v>
      </c>
      <c r="F119" s="24">
        <v>7</v>
      </c>
      <c r="G119" s="24">
        <v>65</v>
      </c>
      <c r="H119" s="25">
        <v>37.31227279921937</v>
      </c>
      <c r="I119" s="24">
        <v>2</v>
      </c>
      <c r="J119" s="24">
        <v>2</v>
      </c>
      <c r="K119" s="25">
        <v>0.08910693719705758</v>
      </c>
      <c r="L119" s="24">
        <v>5</v>
      </c>
      <c r="M119" s="24">
        <v>100</v>
      </c>
      <c r="N119" s="24">
        <v>0</v>
      </c>
      <c r="O119" s="24">
        <v>9</v>
      </c>
      <c r="P119" s="25">
        <v>14</v>
      </c>
      <c r="Q119" s="24">
        <v>10</v>
      </c>
      <c r="R119" s="24">
        <v>9</v>
      </c>
      <c r="S119" s="24">
        <v>10</v>
      </c>
      <c r="T119" s="29">
        <v>9.666666666666666</v>
      </c>
      <c r="U119" s="24">
        <v>8</v>
      </c>
      <c r="V119" s="24">
        <v>70</v>
      </c>
      <c r="W119" s="25">
        <v>32.80827357909955</v>
      </c>
      <c r="X119" s="24">
        <v>7</v>
      </c>
      <c r="Y119" s="24">
        <v>10</v>
      </c>
      <c r="Z119" s="24">
        <v>868</v>
      </c>
      <c r="AA119" s="24">
        <v>5</v>
      </c>
      <c r="AB119" s="24">
        <v>9</v>
      </c>
      <c r="AC119" s="25">
        <v>850</v>
      </c>
      <c r="AD119" s="24">
        <v>30</v>
      </c>
      <c r="AE119" s="24">
        <v>216</v>
      </c>
      <c r="AF119" s="28">
        <v>22.4</v>
      </c>
      <c r="AG119" s="30">
        <v>1.33</v>
      </c>
      <c r="AH119" s="30">
        <v>3.5000000000000004</v>
      </c>
      <c r="AI119" s="29">
        <v>76.16042910275934</v>
      </c>
    </row>
    <row r="120" spans="1:35" ht="15">
      <c r="A120" s="82" t="s">
        <v>60</v>
      </c>
      <c r="B120" s="32">
        <v>6</v>
      </c>
      <c r="C120" s="32">
        <v>39</v>
      </c>
      <c r="D120" s="32">
        <v>111.67532329356321</v>
      </c>
      <c r="E120" s="32">
        <v>0</v>
      </c>
      <c r="F120" s="24">
        <v>17</v>
      </c>
      <c r="G120" s="24">
        <v>219</v>
      </c>
      <c r="H120" s="25">
        <v>719.346433615938</v>
      </c>
      <c r="I120" s="24">
        <v>8</v>
      </c>
      <c r="J120" s="24">
        <v>124</v>
      </c>
      <c r="K120" s="25">
        <v>3.839772594622649</v>
      </c>
      <c r="L120" s="24">
        <v>5</v>
      </c>
      <c r="M120" s="24">
        <v>28.4</v>
      </c>
      <c r="N120" s="24">
        <v>16</v>
      </c>
      <c r="O120" s="24">
        <v>3</v>
      </c>
      <c r="P120" s="25">
        <v>8</v>
      </c>
      <c r="Q120" s="24">
        <v>4</v>
      </c>
      <c r="R120" s="24">
        <v>5</v>
      </c>
      <c r="S120" s="24">
        <v>6</v>
      </c>
      <c r="T120" s="29">
        <v>5</v>
      </c>
      <c r="U120" s="24">
        <v>64</v>
      </c>
      <c r="V120" s="24">
        <v>240</v>
      </c>
      <c r="W120" s="25">
        <v>63.22870011788204</v>
      </c>
      <c r="X120" s="24">
        <v>5</v>
      </c>
      <c r="Y120" s="24">
        <v>29</v>
      </c>
      <c r="Z120" s="24">
        <v>1340</v>
      </c>
      <c r="AA120" s="24">
        <v>5</v>
      </c>
      <c r="AB120" s="24">
        <v>29</v>
      </c>
      <c r="AC120" s="25">
        <v>1420</v>
      </c>
      <c r="AD120" s="24">
        <v>35</v>
      </c>
      <c r="AE120" s="24">
        <v>540</v>
      </c>
      <c r="AF120" s="28">
        <v>26.8</v>
      </c>
      <c r="AG120" s="30">
        <v>2.1666666666666665</v>
      </c>
      <c r="AH120" s="30">
        <v>14.499999999999998</v>
      </c>
      <c r="AI120" s="29">
        <v>34.27029143181466</v>
      </c>
    </row>
    <row r="121" spans="1:35" ht="15">
      <c r="A121" s="82" t="s">
        <v>61</v>
      </c>
      <c r="B121" s="32">
        <v>9</v>
      </c>
      <c r="C121" s="32">
        <v>17</v>
      </c>
      <c r="D121" s="32">
        <v>118.6801658907515</v>
      </c>
      <c r="E121" s="32">
        <v>613.7035701782111</v>
      </c>
      <c r="F121" s="24">
        <v>17</v>
      </c>
      <c r="G121" s="24">
        <v>265</v>
      </c>
      <c r="H121" s="25">
        <v>2354.9564248466518</v>
      </c>
      <c r="I121" s="24">
        <v>4</v>
      </c>
      <c r="J121" s="24">
        <v>35</v>
      </c>
      <c r="K121" s="25">
        <v>11.03960072124602</v>
      </c>
      <c r="L121" s="24">
        <v>1</v>
      </c>
      <c r="M121" s="24">
        <v>0</v>
      </c>
      <c r="N121" s="24">
        <v>0.9</v>
      </c>
      <c r="O121" s="24">
        <v>3</v>
      </c>
      <c r="P121" s="25">
        <v>4</v>
      </c>
      <c r="Q121" s="24">
        <v>6</v>
      </c>
      <c r="R121" s="24">
        <v>1</v>
      </c>
      <c r="S121" s="24">
        <v>3</v>
      </c>
      <c r="T121" s="29">
        <v>3.3333333333333335</v>
      </c>
      <c r="U121" s="24">
        <v>41</v>
      </c>
      <c r="V121" s="24">
        <v>270</v>
      </c>
      <c r="W121" s="25">
        <v>46.5232398071379</v>
      </c>
      <c r="X121" s="24">
        <v>8</v>
      </c>
      <c r="Y121" s="24">
        <v>59</v>
      </c>
      <c r="Z121" s="24">
        <v>3545</v>
      </c>
      <c r="AA121" s="24">
        <v>10</v>
      </c>
      <c r="AB121" s="24">
        <v>64</v>
      </c>
      <c r="AC121" s="25">
        <v>3545</v>
      </c>
      <c r="AD121" s="24">
        <v>39</v>
      </c>
      <c r="AE121" s="24">
        <v>545</v>
      </c>
      <c r="AF121" s="28">
        <v>59.6</v>
      </c>
      <c r="AG121" s="30">
        <v>5</v>
      </c>
      <c r="AH121" s="30">
        <v>18</v>
      </c>
      <c r="AI121" s="29">
        <v>14.01065957240287</v>
      </c>
    </row>
    <row r="122" spans="1:35" ht="15">
      <c r="A122" s="82" t="s">
        <v>62</v>
      </c>
      <c r="B122" s="32">
        <v>8</v>
      </c>
      <c r="C122" s="32">
        <v>31</v>
      </c>
      <c r="D122" s="32">
        <v>76.71444719173257</v>
      </c>
      <c r="E122" s="32">
        <v>0</v>
      </c>
      <c r="F122" s="24">
        <v>18</v>
      </c>
      <c r="G122" s="24">
        <v>350</v>
      </c>
      <c r="H122" s="25">
        <v>573.3897051407419</v>
      </c>
      <c r="I122" s="24">
        <v>13</v>
      </c>
      <c r="J122" s="24">
        <v>82</v>
      </c>
      <c r="K122" s="25">
        <v>20.87035137334661</v>
      </c>
      <c r="L122" s="24">
        <v>0</v>
      </c>
      <c r="M122" s="24">
        <v>0</v>
      </c>
      <c r="N122" s="24">
        <v>0</v>
      </c>
      <c r="O122" s="24">
        <v>8</v>
      </c>
      <c r="P122" s="25">
        <v>8</v>
      </c>
      <c r="Q122" s="24">
        <v>5</v>
      </c>
      <c r="R122" s="24">
        <v>7</v>
      </c>
      <c r="S122" s="24">
        <v>5</v>
      </c>
      <c r="T122" s="29">
        <v>5.666666666666667</v>
      </c>
      <c r="U122" s="24">
        <v>35</v>
      </c>
      <c r="V122" s="24">
        <v>938</v>
      </c>
      <c r="W122" s="25">
        <v>32.24316636550206</v>
      </c>
      <c r="X122" s="24">
        <v>10</v>
      </c>
      <c r="Y122" s="24">
        <v>25</v>
      </c>
      <c r="Z122" s="24">
        <v>1263</v>
      </c>
      <c r="AA122" s="24">
        <v>9</v>
      </c>
      <c r="AB122" s="24">
        <v>41</v>
      </c>
      <c r="AC122" s="25">
        <v>1440</v>
      </c>
      <c r="AD122" s="24">
        <v>39</v>
      </c>
      <c r="AE122" s="24">
        <v>457</v>
      </c>
      <c r="AF122" s="28">
        <v>32</v>
      </c>
      <c r="AG122" s="30">
        <v>2</v>
      </c>
      <c r="AH122" s="30">
        <v>22</v>
      </c>
      <c r="AI122" s="29">
        <v>28.004699206735836</v>
      </c>
    </row>
    <row r="123" spans="1:35" ht="15">
      <c r="A123" s="82" t="s">
        <v>148</v>
      </c>
      <c r="B123" s="32">
        <v>5</v>
      </c>
      <c r="C123" s="32">
        <v>7</v>
      </c>
      <c r="D123" s="32">
        <v>1.8674828412714082</v>
      </c>
      <c r="E123" s="32">
        <v>18.674828412714085</v>
      </c>
      <c r="F123" s="24">
        <v>14</v>
      </c>
      <c r="G123" s="24">
        <v>252</v>
      </c>
      <c r="H123" s="25">
        <v>41.402075916158715</v>
      </c>
      <c r="I123" s="24">
        <v>1</v>
      </c>
      <c r="J123" s="24">
        <v>3</v>
      </c>
      <c r="K123" s="25">
        <v>2.5057817268765765</v>
      </c>
      <c r="L123" s="24">
        <v>4</v>
      </c>
      <c r="M123" s="24">
        <v>100</v>
      </c>
      <c r="N123" s="24">
        <v>0</v>
      </c>
      <c r="O123" s="24">
        <v>7</v>
      </c>
      <c r="P123" s="25">
        <v>11</v>
      </c>
      <c r="Q123" s="24">
        <v>7</v>
      </c>
      <c r="R123" s="24">
        <v>6</v>
      </c>
      <c r="S123" s="24">
        <v>7</v>
      </c>
      <c r="T123" s="29">
        <v>6.666666666666667</v>
      </c>
      <c r="U123" s="24">
        <v>4</v>
      </c>
      <c r="V123" s="24">
        <v>87</v>
      </c>
      <c r="W123" s="25">
        <v>41.57002677651398</v>
      </c>
      <c r="X123" s="24">
        <v>4</v>
      </c>
      <c r="Y123" s="24">
        <v>7</v>
      </c>
      <c r="Z123" s="24">
        <v>830</v>
      </c>
      <c r="AA123" s="24">
        <v>4</v>
      </c>
      <c r="AB123" s="24">
        <v>7</v>
      </c>
      <c r="AC123" s="25">
        <v>729</v>
      </c>
      <c r="AD123" s="24">
        <v>33</v>
      </c>
      <c r="AE123" s="24">
        <v>280</v>
      </c>
      <c r="AF123" s="28">
        <v>9.9</v>
      </c>
      <c r="AG123" s="30">
        <v>0.9166666666666666</v>
      </c>
      <c r="AH123" s="30">
        <v>1</v>
      </c>
      <c r="AI123" s="29">
        <v>89.00774636800332</v>
      </c>
    </row>
    <row r="124" spans="1:35" ht="15">
      <c r="A124" s="82" t="s">
        <v>149</v>
      </c>
      <c r="B124" s="32">
        <v>5</v>
      </c>
      <c r="C124" s="32">
        <v>12</v>
      </c>
      <c r="D124" s="32">
        <v>2.161338243460643</v>
      </c>
      <c r="E124" s="32">
        <v>273.5871194253978</v>
      </c>
      <c r="F124" s="24">
        <v>16</v>
      </c>
      <c r="G124" s="24">
        <v>242</v>
      </c>
      <c r="H124" s="25">
        <v>427.94497220520714</v>
      </c>
      <c r="I124" s="24">
        <v>2</v>
      </c>
      <c r="J124" s="24">
        <v>16</v>
      </c>
      <c r="K124" s="25">
        <v>3.0032830454331045</v>
      </c>
      <c r="L124" s="24">
        <v>2</v>
      </c>
      <c r="M124" s="24">
        <v>0</v>
      </c>
      <c r="N124" s="24">
        <v>17</v>
      </c>
      <c r="O124" s="24">
        <v>4</v>
      </c>
      <c r="P124" s="25">
        <v>6</v>
      </c>
      <c r="Q124" s="24">
        <v>8</v>
      </c>
      <c r="R124" s="24">
        <v>5</v>
      </c>
      <c r="S124" s="24">
        <v>2</v>
      </c>
      <c r="T124" s="29">
        <v>5</v>
      </c>
      <c r="U124" s="24">
        <v>14</v>
      </c>
      <c r="V124" s="24">
        <v>62</v>
      </c>
      <c r="W124" s="25">
        <v>21.620283706670136</v>
      </c>
      <c r="X124" s="24">
        <v>10</v>
      </c>
      <c r="Y124" s="24">
        <v>22</v>
      </c>
      <c r="Z124" s="24">
        <v>821</v>
      </c>
      <c r="AA124" s="24">
        <v>10</v>
      </c>
      <c r="AB124" s="24">
        <v>26</v>
      </c>
      <c r="AC124" s="25">
        <v>1037</v>
      </c>
      <c r="AD124" s="24">
        <v>51</v>
      </c>
      <c r="AE124" s="24">
        <v>598</v>
      </c>
      <c r="AF124" s="28">
        <v>13.5</v>
      </c>
      <c r="AG124" s="30">
        <v>4</v>
      </c>
      <c r="AH124" s="30">
        <v>3.5000000000000004</v>
      </c>
      <c r="AI124" s="29">
        <v>35.0991767913009</v>
      </c>
    </row>
    <row r="125" spans="1:35" ht="15">
      <c r="A125" s="82" t="s">
        <v>150</v>
      </c>
      <c r="B125" s="32">
        <v>10</v>
      </c>
      <c r="C125" s="32">
        <v>20</v>
      </c>
      <c r="D125" s="32">
        <v>5.750434377591116</v>
      </c>
      <c r="E125" s="32">
        <v>0</v>
      </c>
      <c r="F125" s="24">
        <v>12</v>
      </c>
      <c r="G125" s="24">
        <v>223</v>
      </c>
      <c r="H125" s="25">
        <v>716.3243254996588</v>
      </c>
      <c r="I125" s="24">
        <v>6</v>
      </c>
      <c r="J125" s="24">
        <v>50</v>
      </c>
      <c r="K125" s="25">
        <v>7.2479971699230665</v>
      </c>
      <c r="L125" s="24">
        <v>4</v>
      </c>
      <c r="M125" s="24">
        <v>1.5</v>
      </c>
      <c r="N125" s="24">
        <v>5.6</v>
      </c>
      <c r="O125" s="24">
        <v>6</v>
      </c>
      <c r="P125" s="25">
        <v>10</v>
      </c>
      <c r="Q125" s="24">
        <v>6</v>
      </c>
      <c r="R125" s="24">
        <v>6</v>
      </c>
      <c r="S125" s="24">
        <v>7</v>
      </c>
      <c r="T125" s="29">
        <v>6.333333333333333</v>
      </c>
      <c r="U125" s="24">
        <v>47</v>
      </c>
      <c r="V125" s="24">
        <v>560</v>
      </c>
      <c r="W125" s="25">
        <v>31.61867704178178</v>
      </c>
      <c r="X125" s="24">
        <v>9</v>
      </c>
      <c r="Y125" s="24">
        <v>22</v>
      </c>
      <c r="Z125" s="24">
        <v>611</v>
      </c>
      <c r="AA125" s="24">
        <v>8</v>
      </c>
      <c r="AB125" s="24">
        <v>18</v>
      </c>
      <c r="AC125" s="25">
        <v>680</v>
      </c>
      <c r="AD125" s="24">
        <v>47</v>
      </c>
      <c r="AE125" s="24">
        <v>976</v>
      </c>
      <c r="AF125" s="28">
        <v>23.8</v>
      </c>
      <c r="AG125" s="30">
        <v>2.77</v>
      </c>
      <c r="AH125" s="30">
        <v>4</v>
      </c>
      <c r="AI125" s="29">
        <v>39.18495939834871</v>
      </c>
    </row>
    <row r="126" spans="1:35" ht="15">
      <c r="A126" s="82" t="s">
        <v>63</v>
      </c>
      <c r="B126" s="32">
        <v>8</v>
      </c>
      <c r="C126" s="32">
        <v>28</v>
      </c>
      <c r="D126" s="32">
        <v>4.337420310701585</v>
      </c>
      <c r="E126" s="32">
        <v>11.566454161870892</v>
      </c>
      <c r="F126" s="24">
        <v>25</v>
      </c>
      <c r="G126" s="24">
        <v>118</v>
      </c>
      <c r="H126" s="25">
        <v>5.352357048144696</v>
      </c>
      <c r="I126" s="24">
        <v>5</v>
      </c>
      <c r="J126" s="24">
        <v>14</v>
      </c>
      <c r="K126" s="25">
        <v>0.3335765380283566</v>
      </c>
      <c r="L126" s="24">
        <v>0</v>
      </c>
      <c r="M126" s="24">
        <v>0</v>
      </c>
      <c r="N126" s="24">
        <v>0</v>
      </c>
      <c r="O126" s="24">
        <v>0</v>
      </c>
      <c r="P126" s="25">
        <v>0</v>
      </c>
      <c r="Q126" s="24">
        <v>0</v>
      </c>
      <c r="R126" s="24">
        <v>0</v>
      </c>
      <c r="S126" s="24">
        <v>8</v>
      </c>
      <c r="T126" s="29">
        <v>2.6666666666666665</v>
      </c>
      <c r="U126" s="24">
        <v>19</v>
      </c>
      <c r="V126" s="24">
        <v>128</v>
      </c>
      <c r="W126" s="25">
        <v>72.98261958663362</v>
      </c>
      <c r="X126" s="24">
        <v>6</v>
      </c>
      <c r="Y126" s="24">
        <v>29</v>
      </c>
      <c r="Z126" s="24">
        <v>1190</v>
      </c>
      <c r="AA126" s="24">
        <v>10</v>
      </c>
      <c r="AB126" s="24">
        <v>33</v>
      </c>
      <c r="AC126" s="25">
        <v>1132</v>
      </c>
      <c r="AD126" s="24">
        <v>38</v>
      </c>
      <c r="AE126" s="24">
        <v>885</v>
      </c>
      <c r="AF126" s="28">
        <v>35.3</v>
      </c>
      <c r="AG126" s="30">
        <v>1</v>
      </c>
      <c r="AH126" s="30">
        <v>22.5</v>
      </c>
      <c r="AI126" s="29">
        <v>38.233177401943145</v>
      </c>
    </row>
    <row r="127" spans="1:35" ht="15">
      <c r="A127" s="82" t="s">
        <v>151</v>
      </c>
      <c r="B127" s="32">
        <v>6</v>
      </c>
      <c r="C127" s="32">
        <v>12</v>
      </c>
      <c r="D127" s="32">
        <v>10.314944974795758</v>
      </c>
      <c r="E127" s="32">
        <v>0</v>
      </c>
      <c r="F127" s="24">
        <v>20</v>
      </c>
      <c r="G127" s="24">
        <v>116</v>
      </c>
      <c r="H127" s="25">
        <v>107.17585358232648</v>
      </c>
      <c r="I127" s="24">
        <v>7</v>
      </c>
      <c r="J127" s="24">
        <v>32</v>
      </c>
      <c r="K127" s="25">
        <v>2.3632989952040258</v>
      </c>
      <c r="L127" s="24">
        <v>6</v>
      </c>
      <c r="M127" s="24">
        <v>45.9</v>
      </c>
      <c r="N127" s="24">
        <v>0</v>
      </c>
      <c r="O127" s="24">
        <v>6</v>
      </c>
      <c r="P127" s="25">
        <v>12</v>
      </c>
      <c r="Q127" s="24">
        <v>1</v>
      </c>
      <c r="R127" s="24">
        <v>4</v>
      </c>
      <c r="S127" s="24">
        <v>9</v>
      </c>
      <c r="T127" s="29">
        <v>4.666666666666667</v>
      </c>
      <c r="U127" s="24">
        <v>59</v>
      </c>
      <c r="V127" s="24">
        <v>482</v>
      </c>
      <c r="W127" s="25">
        <v>50.12280128479007</v>
      </c>
      <c r="X127" s="24">
        <v>3</v>
      </c>
      <c r="Y127" s="24">
        <v>9</v>
      </c>
      <c r="Z127" s="24">
        <v>729</v>
      </c>
      <c r="AA127" s="24">
        <v>4</v>
      </c>
      <c r="AB127" s="24">
        <v>9</v>
      </c>
      <c r="AC127" s="25">
        <v>879</v>
      </c>
      <c r="AD127" s="24">
        <v>31</v>
      </c>
      <c r="AE127" s="24">
        <v>686</v>
      </c>
      <c r="AF127" s="28">
        <v>50</v>
      </c>
      <c r="AG127" s="30">
        <v>2.5</v>
      </c>
      <c r="AH127" s="30">
        <v>18</v>
      </c>
      <c r="AI127" s="29">
        <v>32.398681245508634</v>
      </c>
    </row>
    <row r="128" spans="1:35" ht="15">
      <c r="A128" s="82" t="s">
        <v>152</v>
      </c>
      <c r="B128" s="32">
        <v>8</v>
      </c>
      <c r="C128" s="32">
        <v>56</v>
      </c>
      <c r="D128" s="32">
        <v>20.535857339549658</v>
      </c>
      <c r="E128" s="32">
        <v>0</v>
      </c>
      <c r="F128" s="24">
        <v>24</v>
      </c>
      <c r="G128" s="24">
        <v>217</v>
      </c>
      <c r="H128" s="25">
        <v>82.80587636915186</v>
      </c>
      <c r="I128" s="24">
        <v>4</v>
      </c>
      <c r="J128" s="24">
        <v>72</v>
      </c>
      <c r="K128" s="25">
        <v>5.132489402190642</v>
      </c>
      <c r="L128" s="24">
        <v>0</v>
      </c>
      <c r="M128" s="24">
        <v>0</v>
      </c>
      <c r="N128" s="24">
        <v>0</v>
      </c>
      <c r="O128" s="24">
        <v>5</v>
      </c>
      <c r="P128" s="25">
        <v>5</v>
      </c>
      <c r="Q128" s="24">
        <v>5</v>
      </c>
      <c r="R128" s="24">
        <v>5</v>
      </c>
      <c r="S128" s="24">
        <v>8</v>
      </c>
      <c r="T128" s="29">
        <v>6</v>
      </c>
      <c r="U128" s="24">
        <v>33</v>
      </c>
      <c r="V128" s="24">
        <v>193.5</v>
      </c>
      <c r="W128" s="25">
        <v>42.25883383914141</v>
      </c>
      <c r="X128" s="24">
        <v>7</v>
      </c>
      <c r="Y128" s="24">
        <v>26</v>
      </c>
      <c r="Z128" s="24">
        <v>664</v>
      </c>
      <c r="AA128" s="24">
        <v>9</v>
      </c>
      <c r="AB128" s="24">
        <v>29</v>
      </c>
      <c r="AC128" s="25">
        <v>722</v>
      </c>
      <c r="AD128" s="24">
        <v>42</v>
      </c>
      <c r="AE128" s="24">
        <v>591</v>
      </c>
      <c r="AF128" s="28">
        <v>110.3</v>
      </c>
      <c r="AG128" s="30">
        <v>3</v>
      </c>
      <c r="AH128" s="30">
        <v>23</v>
      </c>
      <c r="AI128" s="29">
        <v>24.73482698570355</v>
      </c>
    </row>
    <row r="129" spans="1:35" ht="15">
      <c r="A129" s="82" t="s">
        <v>64</v>
      </c>
      <c r="B129" s="32">
        <v>7</v>
      </c>
      <c r="C129" s="32">
        <v>35</v>
      </c>
      <c r="D129" s="32">
        <v>56.67181865729075</v>
      </c>
      <c r="E129" s="32">
        <v>0</v>
      </c>
      <c r="F129" s="24">
        <v>13</v>
      </c>
      <c r="G129" s="24">
        <v>291</v>
      </c>
      <c r="H129" s="25">
        <v>298.2735361151171</v>
      </c>
      <c r="I129" s="24">
        <v>6</v>
      </c>
      <c r="J129" s="24">
        <v>46</v>
      </c>
      <c r="K129" s="25">
        <v>3.5069251478633467</v>
      </c>
      <c r="L129" s="24">
        <v>6</v>
      </c>
      <c r="M129" s="24">
        <v>47.4</v>
      </c>
      <c r="N129" s="24">
        <v>10.9</v>
      </c>
      <c r="O129" s="24">
        <v>3</v>
      </c>
      <c r="P129" s="25">
        <v>9</v>
      </c>
      <c r="Q129" s="24">
        <v>6</v>
      </c>
      <c r="R129" s="24">
        <v>5</v>
      </c>
      <c r="S129" s="24">
        <v>6</v>
      </c>
      <c r="T129" s="29">
        <v>5.666666666666667</v>
      </c>
      <c r="U129" s="24">
        <v>35</v>
      </c>
      <c r="V129" s="24">
        <v>328</v>
      </c>
      <c r="W129" s="25">
        <v>34.961616505411044</v>
      </c>
      <c r="X129" s="24">
        <v>8</v>
      </c>
      <c r="Y129" s="24">
        <v>33</v>
      </c>
      <c r="Z129" s="24">
        <v>1440</v>
      </c>
      <c r="AA129" s="24">
        <v>10</v>
      </c>
      <c r="AB129" s="24">
        <v>33</v>
      </c>
      <c r="AC129" s="25">
        <v>1750</v>
      </c>
      <c r="AD129" s="24">
        <v>38</v>
      </c>
      <c r="AE129" s="24">
        <v>591</v>
      </c>
      <c r="AF129" s="28">
        <v>30</v>
      </c>
      <c r="AG129" s="30">
        <v>3.9166666666666665</v>
      </c>
      <c r="AH129" s="30">
        <v>9</v>
      </c>
      <c r="AI129" s="29">
        <v>20.658312190613778</v>
      </c>
    </row>
    <row r="130" spans="1:35" ht="15">
      <c r="A130" s="82" t="s">
        <v>153</v>
      </c>
      <c r="B130" s="32">
        <v>9</v>
      </c>
      <c r="C130" s="32">
        <v>41</v>
      </c>
      <c r="D130" s="32">
        <v>17.171794521177173</v>
      </c>
      <c r="E130" s="32">
        <v>0</v>
      </c>
      <c r="F130" s="24">
        <v>21</v>
      </c>
      <c r="G130" s="24">
        <v>205</v>
      </c>
      <c r="H130" s="25">
        <v>130.08876459932108</v>
      </c>
      <c r="I130" s="24">
        <v>4</v>
      </c>
      <c r="J130" s="24">
        <v>14</v>
      </c>
      <c r="K130" s="25">
        <v>3.3138191479628127</v>
      </c>
      <c r="L130" s="24">
        <v>6</v>
      </c>
      <c r="M130" s="24">
        <v>31.8</v>
      </c>
      <c r="N130" s="24">
        <v>23</v>
      </c>
      <c r="O130" s="24">
        <v>7</v>
      </c>
      <c r="P130" s="25">
        <v>13</v>
      </c>
      <c r="Q130" s="24">
        <v>8</v>
      </c>
      <c r="R130" s="24">
        <v>5</v>
      </c>
      <c r="S130" s="24">
        <v>7</v>
      </c>
      <c r="T130" s="29">
        <v>6.666666666666667</v>
      </c>
      <c r="U130" s="24">
        <v>9</v>
      </c>
      <c r="V130" s="24">
        <v>380</v>
      </c>
      <c r="W130" s="25">
        <v>40.30472713795584</v>
      </c>
      <c r="X130" s="24">
        <v>7</v>
      </c>
      <c r="Y130" s="24">
        <v>23</v>
      </c>
      <c r="Z130" s="24">
        <v>875</v>
      </c>
      <c r="AA130" s="24">
        <v>8</v>
      </c>
      <c r="AB130" s="24">
        <v>24</v>
      </c>
      <c r="AC130" s="25">
        <v>895</v>
      </c>
      <c r="AD130" s="24">
        <v>41</v>
      </c>
      <c r="AE130" s="24">
        <v>428</v>
      </c>
      <c r="AF130" s="28">
        <v>35.7</v>
      </c>
      <c r="AG130" s="30">
        <v>3.0833333333333335</v>
      </c>
      <c r="AH130" s="30">
        <v>7.000000000000001</v>
      </c>
      <c r="AI130" s="29">
        <v>25.432707950551602</v>
      </c>
    </row>
    <row r="131" spans="1:35" ht="15">
      <c r="A131" s="82" t="s">
        <v>154</v>
      </c>
      <c r="B131" s="32">
        <v>15</v>
      </c>
      <c r="C131" s="32">
        <v>52</v>
      </c>
      <c r="D131" s="32">
        <v>28.162797902804897</v>
      </c>
      <c r="E131" s="32">
        <v>5.475497516896479</v>
      </c>
      <c r="F131" s="24">
        <v>24</v>
      </c>
      <c r="G131" s="24">
        <v>203</v>
      </c>
      <c r="H131" s="25">
        <v>81.68730480532349</v>
      </c>
      <c r="I131" s="24">
        <v>8</v>
      </c>
      <c r="J131" s="24">
        <v>33</v>
      </c>
      <c r="K131" s="25">
        <v>4.250549793075987</v>
      </c>
      <c r="L131" s="24">
        <v>3</v>
      </c>
      <c r="M131" s="24">
        <v>6.1</v>
      </c>
      <c r="N131" s="24">
        <v>0</v>
      </c>
      <c r="O131" s="24">
        <v>3</v>
      </c>
      <c r="P131" s="25">
        <v>6</v>
      </c>
      <c r="Q131" s="24">
        <v>2</v>
      </c>
      <c r="R131" s="24">
        <v>2</v>
      </c>
      <c r="S131" s="24">
        <v>8</v>
      </c>
      <c r="T131" s="29">
        <v>4</v>
      </c>
      <c r="U131" s="24">
        <v>47</v>
      </c>
      <c r="V131" s="24">
        <v>194.5</v>
      </c>
      <c r="W131" s="25">
        <v>49.36820498843912</v>
      </c>
      <c r="X131" s="24">
        <v>8</v>
      </c>
      <c r="Y131" s="24">
        <v>16</v>
      </c>
      <c r="Z131" s="24">
        <v>816</v>
      </c>
      <c r="AA131" s="24">
        <v>8</v>
      </c>
      <c r="AB131" s="24">
        <v>16</v>
      </c>
      <c r="AC131" s="25">
        <v>819</v>
      </c>
      <c r="AD131" s="24">
        <v>37</v>
      </c>
      <c r="AE131" s="24">
        <v>842</v>
      </c>
      <c r="AF131" s="28">
        <v>26</v>
      </c>
      <c r="AG131" s="30">
        <v>5.66666666666667</v>
      </c>
      <c r="AH131" s="30">
        <v>38</v>
      </c>
      <c r="AI131" s="29">
        <v>4.390058406848275</v>
      </c>
    </row>
    <row r="132" spans="1:35" ht="15">
      <c r="A132" s="82" t="s">
        <v>155</v>
      </c>
      <c r="B132" s="32">
        <v>6</v>
      </c>
      <c r="C132" s="32">
        <v>32</v>
      </c>
      <c r="D132" s="32">
        <v>17.86104095674662</v>
      </c>
      <c r="E132" s="32">
        <v>15.292866093252515</v>
      </c>
      <c r="F132" s="24">
        <v>30</v>
      </c>
      <c r="G132" s="24">
        <v>308</v>
      </c>
      <c r="H132" s="25">
        <v>124.22517470477767</v>
      </c>
      <c r="I132" s="24">
        <v>6</v>
      </c>
      <c r="J132" s="24">
        <v>197</v>
      </c>
      <c r="K132" s="25">
        <v>0.4721747586027725</v>
      </c>
      <c r="L132" s="24">
        <v>4</v>
      </c>
      <c r="M132" s="24">
        <v>68.3</v>
      </c>
      <c r="N132" s="24">
        <v>0</v>
      </c>
      <c r="O132" s="24">
        <v>9</v>
      </c>
      <c r="P132" s="25">
        <v>13</v>
      </c>
      <c r="Q132" s="24">
        <v>7</v>
      </c>
      <c r="R132" s="24">
        <v>2</v>
      </c>
      <c r="S132" s="24">
        <v>9</v>
      </c>
      <c r="T132" s="29">
        <v>6</v>
      </c>
      <c r="U132" s="24">
        <v>40</v>
      </c>
      <c r="V132" s="24">
        <v>395</v>
      </c>
      <c r="W132" s="25">
        <v>42.4915388175699</v>
      </c>
      <c r="X132" s="24">
        <v>5</v>
      </c>
      <c r="Y132" s="24">
        <v>17</v>
      </c>
      <c r="Z132" s="24">
        <v>884</v>
      </c>
      <c r="AA132" s="24">
        <v>5</v>
      </c>
      <c r="AB132" s="24">
        <v>25</v>
      </c>
      <c r="AC132" s="25">
        <v>884</v>
      </c>
      <c r="AD132" s="24">
        <v>38</v>
      </c>
      <c r="AE132" s="24">
        <v>830</v>
      </c>
      <c r="AF132" s="28">
        <v>12</v>
      </c>
      <c r="AG132" s="30">
        <v>3</v>
      </c>
      <c r="AH132" s="30">
        <v>20</v>
      </c>
      <c r="AI132" s="29">
        <v>29.84040707442152</v>
      </c>
    </row>
    <row r="133" spans="1:35" ht="15">
      <c r="A133" s="82" t="s">
        <v>65</v>
      </c>
      <c r="B133" s="32">
        <v>6</v>
      </c>
      <c r="C133" s="32">
        <v>6</v>
      </c>
      <c r="D133" s="32">
        <v>6.412033580373563</v>
      </c>
      <c r="E133" s="32">
        <v>33.50046639407725</v>
      </c>
      <c r="F133" s="24">
        <v>19</v>
      </c>
      <c r="G133" s="24">
        <v>287</v>
      </c>
      <c r="H133" s="25">
        <v>52.94239506494719</v>
      </c>
      <c r="I133" s="24">
        <v>5</v>
      </c>
      <c r="J133" s="24">
        <v>12</v>
      </c>
      <c r="K133" s="25">
        <v>7.403052726921488</v>
      </c>
      <c r="L133" s="24">
        <v>5</v>
      </c>
      <c r="M133" s="24">
        <v>16.4</v>
      </c>
      <c r="N133" s="24">
        <v>81.3</v>
      </c>
      <c r="O133" s="24">
        <v>3</v>
      </c>
      <c r="P133" s="25">
        <v>8</v>
      </c>
      <c r="Q133" s="24">
        <v>6</v>
      </c>
      <c r="R133" s="24">
        <v>5</v>
      </c>
      <c r="S133" s="24">
        <v>7</v>
      </c>
      <c r="T133" s="29">
        <v>6</v>
      </c>
      <c r="U133" s="24">
        <v>8</v>
      </c>
      <c r="V133" s="24">
        <v>328</v>
      </c>
      <c r="W133" s="25">
        <v>42.91796289367437</v>
      </c>
      <c r="X133" s="24">
        <v>4</v>
      </c>
      <c r="Y133" s="24">
        <v>16</v>
      </c>
      <c r="Z133" s="24">
        <v>685</v>
      </c>
      <c r="AA133" s="24">
        <v>5</v>
      </c>
      <c r="AB133" s="24">
        <v>15</v>
      </c>
      <c r="AC133" s="25">
        <v>999</v>
      </c>
      <c r="AD133" s="24">
        <v>31</v>
      </c>
      <c r="AE133" s="24">
        <v>547</v>
      </c>
      <c r="AF133" s="28">
        <v>13</v>
      </c>
      <c r="AG133" s="30">
        <v>2</v>
      </c>
      <c r="AH133" s="30">
        <v>9</v>
      </c>
      <c r="AI133" s="29">
        <v>69.44016223509024</v>
      </c>
    </row>
    <row r="134" spans="1:35" ht="15">
      <c r="A134" s="82" t="s">
        <v>66</v>
      </c>
      <c r="B134" s="32">
        <v>7</v>
      </c>
      <c r="C134" s="32">
        <v>7</v>
      </c>
      <c r="D134" s="32">
        <v>0.7037929935275081</v>
      </c>
      <c r="E134" s="32">
        <v>0</v>
      </c>
      <c r="F134" s="24">
        <v>22</v>
      </c>
      <c r="G134" s="24">
        <v>209</v>
      </c>
      <c r="H134" s="25">
        <v>506.47503061488675</v>
      </c>
      <c r="I134" s="24">
        <v>8</v>
      </c>
      <c r="J134" s="24">
        <v>194</v>
      </c>
      <c r="K134" s="25">
        <v>1.3949687630420715</v>
      </c>
      <c r="L134" s="24">
        <v>5</v>
      </c>
      <c r="M134" s="24">
        <v>73.8</v>
      </c>
      <c r="N134" s="24">
        <v>0</v>
      </c>
      <c r="O134" s="24">
        <v>7</v>
      </c>
      <c r="P134" s="25">
        <v>12</v>
      </c>
      <c r="Q134" s="24">
        <v>7</v>
      </c>
      <c r="R134" s="24">
        <v>6</v>
      </c>
      <c r="S134" s="24">
        <v>8</v>
      </c>
      <c r="T134" s="29">
        <v>7</v>
      </c>
      <c r="U134" s="24">
        <v>16</v>
      </c>
      <c r="V134" s="24">
        <v>218</v>
      </c>
      <c r="W134" s="25">
        <v>64.69042291639205</v>
      </c>
      <c r="X134" s="24">
        <v>7</v>
      </c>
      <c r="Y134" s="24">
        <v>15</v>
      </c>
      <c r="Z134" s="24">
        <v>1250</v>
      </c>
      <c r="AA134" s="24">
        <v>10</v>
      </c>
      <c r="AB134" s="24">
        <v>16</v>
      </c>
      <c r="AC134" s="25">
        <v>1250</v>
      </c>
      <c r="AD134" s="24">
        <v>39</v>
      </c>
      <c r="AE134" s="24">
        <v>620</v>
      </c>
      <c r="AF134" s="28">
        <v>24.3</v>
      </c>
      <c r="AG134" s="30">
        <v>3.7891666666666666</v>
      </c>
      <c r="AH134" s="30">
        <v>8</v>
      </c>
      <c r="AI134" s="29">
        <v>55.15365802852248</v>
      </c>
    </row>
    <row r="135" spans="1:35" ht="15">
      <c r="A135" s="82" t="s">
        <v>67</v>
      </c>
      <c r="B135" s="32">
        <v>6</v>
      </c>
      <c r="C135" s="32">
        <v>6</v>
      </c>
      <c r="D135" s="32">
        <v>7.147852232956473</v>
      </c>
      <c r="E135" s="32">
        <v>58.95135862232143</v>
      </c>
      <c r="F135" s="24">
        <v>19</v>
      </c>
      <c r="G135" s="24">
        <v>76</v>
      </c>
      <c r="H135" s="25">
        <v>0.5926380082301973</v>
      </c>
      <c r="I135" s="24">
        <v>10</v>
      </c>
      <c r="J135" s="24">
        <v>16</v>
      </c>
      <c r="K135" s="25">
        <v>0.2500294756793111</v>
      </c>
      <c r="L135" s="24">
        <v>2</v>
      </c>
      <c r="M135" s="24">
        <v>0</v>
      </c>
      <c r="N135" s="24">
        <v>0</v>
      </c>
      <c r="O135" s="24">
        <v>3</v>
      </c>
      <c r="P135" s="25">
        <v>5</v>
      </c>
      <c r="Q135" s="24">
        <v>5</v>
      </c>
      <c r="R135" s="24">
        <v>6</v>
      </c>
      <c r="S135" s="24">
        <v>4</v>
      </c>
      <c r="T135" s="29">
        <v>5</v>
      </c>
      <c r="U135" s="24">
        <v>1</v>
      </c>
      <c r="V135" s="24">
        <v>36</v>
      </c>
      <c r="W135" s="25">
        <v>11.279889800898006</v>
      </c>
      <c r="X135" s="24">
        <v>5</v>
      </c>
      <c r="Y135" s="24">
        <v>21</v>
      </c>
      <c r="Z135" s="24">
        <v>735</v>
      </c>
      <c r="AA135" s="24">
        <v>7</v>
      </c>
      <c r="AB135" s="24">
        <v>20</v>
      </c>
      <c r="AC135" s="25">
        <v>657</v>
      </c>
      <c r="AD135" s="24">
        <v>43</v>
      </c>
      <c r="AE135" s="24">
        <v>570</v>
      </c>
      <c r="AF135" s="28">
        <v>21.6</v>
      </c>
      <c r="AG135" s="30">
        <v>2.75</v>
      </c>
      <c r="AH135" s="30">
        <v>22</v>
      </c>
      <c r="AI135" s="29">
        <v>52.72972149177868</v>
      </c>
    </row>
    <row r="136" spans="1:35" ht="15">
      <c r="A136" s="82" t="s">
        <v>156</v>
      </c>
      <c r="B136" s="32">
        <v>6</v>
      </c>
      <c r="C136" s="32">
        <v>10</v>
      </c>
      <c r="D136" s="32">
        <v>2.875954578897462</v>
      </c>
      <c r="E136" s="32">
        <v>0.8896997923890062</v>
      </c>
      <c r="F136" s="24">
        <v>17</v>
      </c>
      <c r="G136" s="24">
        <v>243</v>
      </c>
      <c r="H136" s="25">
        <v>87.89713474424833</v>
      </c>
      <c r="I136" s="24">
        <v>8</v>
      </c>
      <c r="J136" s="24">
        <v>48</v>
      </c>
      <c r="K136" s="25">
        <v>1.300704739480702</v>
      </c>
      <c r="L136" s="24">
        <v>5</v>
      </c>
      <c r="M136" s="24">
        <v>30.2</v>
      </c>
      <c r="N136" s="24">
        <v>5.7</v>
      </c>
      <c r="O136" s="24">
        <v>8</v>
      </c>
      <c r="P136" s="25">
        <v>13</v>
      </c>
      <c r="Q136" s="24">
        <v>9</v>
      </c>
      <c r="R136" s="24">
        <v>5</v>
      </c>
      <c r="S136" s="24">
        <v>4</v>
      </c>
      <c r="T136" s="29">
        <v>6</v>
      </c>
      <c r="U136" s="24">
        <v>113</v>
      </c>
      <c r="V136" s="24">
        <v>202</v>
      </c>
      <c r="W136" s="25">
        <v>44.56114275906753</v>
      </c>
      <c r="X136" s="24">
        <v>5</v>
      </c>
      <c r="Y136" s="24">
        <v>12</v>
      </c>
      <c r="Z136" s="24">
        <v>1275</v>
      </c>
      <c r="AA136" s="24">
        <v>6</v>
      </c>
      <c r="AB136" s="24">
        <v>13</v>
      </c>
      <c r="AC136" s="25">
        <v>1175</v>
      </c>
      <c r="AD136" s="24">
        <v>31</v>
      </c>
      <c r="AE136" s="24">
        <v>512</v>
      </c>
      <c r="AF136" s="28">
        <v>28.9</v>
      </c>
      <c r="AG136" s="30">
        <v>3.3333333333333335</v>
      </c>
      <c r="AH136" s="30">
        <v>10.5</v>
      </c>
      <c r="AI136" s="29">
        <v>28.46974904347102</v>
      </c>
    </row>
    <row r="137" spans="1:35" ht="15">
      <c r="A137" s="82" t="s">
        <v>157</v>
      </c>
      <c r="B137" s="32">
        <v>9</v>
      </c>
      <c r="C137" s="32">
        <v>30</v>
      </c>
      <c r="D137" s="32">
        <v>2.7157084566579464</v>
      </c>
      <c r="E137" s="32">
        <v>1.7984824216277795</v>
      </c>
      <c r="F137" s="24">
        <v>54</v>
      </c>
      <c r="G137" s="24">
        <v>704</v>
      </c>
      <c r="H137" s="25">
        <v>2140.693340457301</v>
      </c>
      <c r="I137" s="24">
        <v>6</v>
      </c>
      <c r="J137" s="24">
        <v>43</v>
      </c>
      <c r="K137" s="25">
        <v>0.13043270751035185</v>
      </c>
      <c r="L137" s="24">
        <v>5</v>
      </c>
      <c r="M137" s="24">
        <v>14.3</v>
      </c>
      <c r="N137" s="24">
        <v>0</v>
      </c>
      <c r="O137" s="24">
        <v>3</v>
      </c>
      <c r="P137" s="25">
        <v>8</v>
      </c>
      <c r="Q137" s="24">
        <v>6</v>
      </c>
      <c r="R137" s="24">
        <v>2</v>
      </c>
      <c r="S137" s="24">
        <v>7</v>
      </c>
      <c r="T137" s="29">
        <v>5</v>
      </c>
      <c r="U137" s="24">
        <v>11</v>
      </c>
      <c r="V137" s="24">
        <v>320</v>
      </c>
      <c r="W137" s="25">
        <v>48.34056127641556</v>
      </c>
      <c r="X137" s="24">
        <v>8</v>
      </c>
      <c r="Y137" s="24">
        <v>36</v>
      </c>
      <c r="Z137" s="24">
        <v>1850</v>
      </c>
      <c r="AA137" s="24">
        <v>13</v>
      </c>
      <c r="AB137" s="24">
        <v>36</v>
      </c>
      <c r="AC137" s="25">
        <v>1850</v>
      </c>
      <c r="AD137" s="24">
        <v>37</v>
      </c>
      <c r="AE137" s="24">
        <v>281</v>
      </c>
      <c r="AF137" s="28">
        <v>13.4</v>
      </c>
      <c r="AG137" s="30">
        <v>3.84833333333333</v>
      </c>
      <c r="AH137" s="30">
        <v>9</v>
      </c>
      <c r="AI137" s="29">
        <v>28.206273942811713</v>
      </c>
    </row>
    <row r="138" spans="1:35" ht="15">
      <c r="A138" s="82" t="s">
        <v>68</v>
      </c>
      <c r="B138" s="32">
        <v>2</v>
      </c>
      <c r="C138" s="32">
        <v>3</v>
      </c>
      <c r="D138" s="32">
        <v>10.05513546717235</v>
      </c>
      <c r="E138" s="32">
        <v>0</v>
      </c>
      <c r="F138" s="24">
        <v>14</v>
      </c>
      <c r="G138" s="24">
        <v>210</v>
      </c>
      <c r="H138" s="25">
        <v>456.08686760128387</v>
      </c>
      <c r="I138" s="24">
        <v>4</v>
      </c>
      <c r="J138" s="24">
        <v>60</v>
      </c>
      <c r="K138" s="25">
        <v>0.4544921231161903</v>
      </c>
      <c r="L138" s="24">
        <v>2</v>
      </c>
      <c r="M138" s="24">
        <v>0</v>
      </c>
      <c r="N138" s="24">
        <v>0.4</v>
      </c>
      <c r="O138" s="24">
        <v>8</v>
      </c>
      <c r="P138" s="25">
        <v>10</v>
      </c>
      <c r="Q138" s="24">
        <v>7</v>
      </c>
      <c r="R138" s="24">
        <v>9</v>
      </c>
      <c r="S138" s="24">
        <v>3</v>
      </c>
      <c r="T138" s="29">
        <v>6.333333333333333</v>
      </c>
      <c r="U138" s="24">
        <v>34</v>
      </c>
      <c r="V138" s="24">
        <v>160</v>
      </c>
      <c r="W138" s="25">
        <v>31.343839577562616</v>
      </c>
      <c r="X138" s="24">
        <v>9</v>
      </c>
      <c r="Y138" s="24">
        <v>38</v>
      </c>
      <c r="Z138" s="24">
        <v>3275</v>
      </c>
      <c r="AA138" s="24">
        <v>9</v>
      </c>
      <c r="AB138" s="24">
        <v>35</v>
      </c>
      <c r="AC138" s="25">
        <v>5070</v>
      </c>
      <c r="AD138" s="24">
        <v>24</v>
      </c>
      <c r="AE138" s="24">
        <v>260</v>
      </c>
      <c r="AF138" s="28">
        <v>78.7</v>
      </c>
      <c r="AG138" s="30" t="s">
        <v>0</v>
      </c>
      <c r="AH138" s="30" t="s">
        <v>0</v>
      </c>
      <c r="AI138" s="29">
        <v>0</v>
      </c>
    </row>
    <row r="139" spans="1:35" ht="15">
      <c r="A139" s="82" t="s">
        <v>69</v>
      </c>
      <c r="B139" s="32">
        <v>5</v>
      </c>
      <c r="C139" s="32">
        <v>9</v>
      </c>
      <c r="D139" s="32">
        <v>9.94611764859806</v>
      </c>
      <c r="E139" s="32">
        <v>0</v>
      </c>
      <c r="F139" s="24">
        <v>18</v>
      </c>
      <c r="G139" s="24">
        <v>88</v>
      </c>
      <c r="H139" s="25">
        <v>79.8341709927471</v>
      </c>
      <c r="I139" s="24">
        <v>5</v>
      </c>
      <c r="J139" s="24">
        <v>147</v>
      </c>
      <c r="K139" s="25">
        <v>1.637877678530089</v>
      </c>
      <c r="L139" s="24">
        <v>0</v>
      </c>
      <c r="M139" s="24">
        <v>0</v>
      </c>
      <c r="N139" s="24">
        <v>0</v>
      </c>
      <c r="O139" s="24">
        <v>6</v>
      </c>
      <c r="P139" s="25">
        <v>6</v>
      </c>
      <c r="Q139" s="24">
        <v>5</v>
      </c>
      <c r="R139" s="24">
        <v>6</v>
      </c>
      <c r="S139" s="24">
        <v>8</v>
      </c>
      <c r="T139" s="29">
        <v>6.333333333333333</v>
      </c>
      <c r="U139" s="24">
        <v>37</v>
      </c>
      <c r="V139" s="24">
        <v>224</v>
      </c>
      <c r="W139" s="25">
        <v>18.893930551557023</v>
      </c>
      <c r="X139" s="24">
        <v>7</v>
      </c>
      <c r="Y139" s="24">
        <v>27</v>
      </c>
      <c r="Z139" s="24">
        <v>820</v>
      </c>
      <c r="AA139" s="24">
        <v>7</v>
      </c>
      <c r="AB139" s="24">
        <v>31</v>
      </c>
      <c r="AC139" s="25">
        <v>848</v>
      </c>
      <c r="AD139" s="24">
        <v>44</v>
      </c>
      <c r="AE139" s="24">
        <v>455</v>
      </c>
      <c r="AF139" s="28">
        <v>19.7</v>
      </c>
      <c r="AG139" s="30">
        <v>2.54166666666667</v>
      </c>
      <c r="AH139" s="30">
        <v>38</v>
      </c>
      <c r="AI139" s="29">
        <v>14.258777282193897</v>
      </c>
    </row>
    <row r="140" spans="1:35" ht="15">
      <c r="A140" s="82" t="s">
        <v>158</v>
      </c>
      <c r="B140" s="32">
        <v>10</v>
      </c>
      <c r="C140" s="32">
        <v>144</v>
      </c>
      <c r="D140" s="32">
        <v>81.65263721856866</v>
      </c>
      <c r="E140" s="32">
        <v>0</v>
      </c>
      <c r="F140" s="24">
        <v>13</v>
      </c>
      <c r="G140" s="24">
        <v>255</v>
      </c>
      <c r="H140" s="25">
        <v>631.3559740282808</v>
      </c>
      <c r="I140" s="24">
        <v>7</v>
      </c>
      <c r="J140" s="24">
        <v>62</v>
      </c>
      <c r="K140" s="25">
        <v>10.862051183445885</v>
      </c>
      <c r="L140" s="24">
        <v>0</v>
      </c>
      <c r="M140" s="24">
        <v>0</v>
      </c>
      <c r="N140" s="24">
        <v>0</v>
      </c>
      <c r="O140" s="24">
        <v>3</v>
      </c>
      <c r="P140" s="25">
        <v>3</v>
      </c>
      <c r="Q140" s="24">
        <v>3</v>
      </c>
      <c r="R140" s="24">
        <v>1</v>
      </c>
      <c r="S140" s="24">
        <v>6</v>
      </c>
      <c r="T140" s="29">
        <v>3.3333333333333335</v>
      </c>
      <c r="U140" s="24">
        <v>42</v>
      </c>
      <c r="V140" s="24">
        <v>424</v>
      </c>
      <c r="W140" s="25">
        <v>47.222054535030125</v>
      </c>
      <c r="X140" s="24">
        <v>8</v>
      </c>
      <c r="Y140" s="24">
        <v>27</v>
      </c>
      <c r="Z140" s="24">
        <v>690</v>
      </c>
      <c r="AA140" s="24">
        <v>8</v>
      </c>
      <c r="AB140" s="24">
        <v>29</v>
      </c>
      <c r="AC140" s="25">
        <v>577</v>
      </c>
      <c r="AD140" s="24">
        <v>43</v>
      </c>
      <c r="AE140" s="24">
        <v>1185</v>
      </c>
      <c r="AF140" s="28">
        <v>50.5</v>
      </c>
      <c r="AG140" s="30" t="s">
        <v>0</v>
      </c>
      <c r="AH140" s="30" t="s">
        <v>0</v>
      </c>
      <c r="AI140" s="29">
        <v>0</v>
      </c>
    </row>
    <row r="141" spans="1:35" ht="15">
      <c r="A141" s="82" t="s">
        <v>159</v>
      </c>
      <c r="B141" s="32">
        <v>4</v>
      </c>
      <c r="C141" s="32">
        <v>5</v>
      </c>
      <c r="D141" s="32">
        <v>7.650454457671689</v>
      </c>
      <c r="E141" s="32">
        <v>0</v>
      </c>
      <c r="F141" s="24">
        <v>17</v>
      </c>
      <c r="G141" s="24">
        <v>94</v>
      </c>
      <c r="H141" s="25">
        <v>32.84247741840859</v>
      </c>
      <c r="I141" s="24">
        <v>2</v>
      </c>
      <c r="J141" s="24">
        <v>2</v>
      </c>
      <c r="K141" s="25">
        <v>0</v>
      </c>
      <c r="L141" s="24">
        <v>6</v>
      </c>
      <c r="M141" s="24">
        <v>17.9</v>
      </c>
      <c r="N141" s="24">
        <v>0</v>
      </c>
      <c r="O141" s="24">
        <v>4</v>
      </c>
      <c r="P141" s="25">
        <v>10</v>
      </c>
      <c r="Q141" s="24">
        <v>9</v>
      </c>
      <c r="R141" s="24">
        <v>8</v>
      </c>
      <c r="S141" s="24">
        <v>4</v>
      </c>
      <c r="T141" s="29">
        <v>7</v>
      </c>
      <c r="U141" s="24">
        <v>14</v>
      </c>
      <c r="V141" s="24">
        <v>79</v>
      </c>
      <c r="W141" s="25">
        <v>14.524542841703406</v>
      </c>
      <c r="X141" s="24">
        <v>5</v>
      </c>
      <c r="Y141" s="24">
        <v>17</v>
      </c>
      <c r="Z141" s="24">
        <v>681</v>
      </c>
      <c r="AA141" s="24">
        <v>5</v>
      </c>
      <c r="AB141" s="24">
        <v>18</v>
      </c>
      <c r="AC141" s="25">
        <v>678</v>
      </c>
      <c r="AD141" s="24">
        <v>43</v>
      </c>
      <c r="AE141" s="24">
        <v>635</v>
      </c>
      <c r="AF141" s="28">
        <v>27.5</v>
      </c>
      <c r="AG141" s="30">
        <v>1.5</v>
      </c>
      <c r="AH141" s="30">
        <v>22</v>
      </c>
      <c r="AI141" s="29">
        <v>37.523866053703145</v>
      </c>
    </row>
    <row r="142" spans="1:35" ht="15">
      <c r="A142" s="82" t="s">
        <v>70</v>
      </c>
      <c r="B142" s="32">
        <v>4</v>
      </c>
      <c r="C142" s="32">
        <v>8</v>
      </c>
      <c r="D142" s="32">
        <v>63.66376061936589</v>
      </c>
      <c r="E142" s="32">
        <v>206.87515636370276</v>
      </c>
      <c r="F142" s="24">
        <v>16</v>
      </c>
      <c r="G142" s="24">
        <v>220</v>
      </c>
      <c r="H142" s="25">
        <v>463.11072503578504</v>
      </c>
      <c r="I142" s="24">
        <v>6</v>
      </c>
      <c r="J142" s="24">
        <v>124</v>
      </c>
      <c r="K142" s="25">
        <v>20.599713825367303</v>
      </c>
      <c r="L142" s="24">
        <v>1</v>
      </c>
      <c r="M142" s="24">
        <v>0</v>
      </c>
      <c r="N142" s="24">
        <v>4.4</v>
      </c>
      <c r="O142" s="24">
        <v>3</v>
      </c>
      <c r="P142" s="25">
        <v>4</v>
      </c>
      <c r="Q142" s="24">
        <v>6</v>
      </c>
      <c r="R142" s="24">
        <v>1</v>
      </c>
      <c r="S142" s="24">
        <v>2</v>
      </c>
      <c r="T142" s="29">
        <v>3</v>
      </c>
      <c r="U142" s="24">
        <v>59</v>
      </c>
      <c r="V142" s="24">
        <v>666</v>
      </c>
      <c r="W142" s="25">
        <v>45.994472971463736</v>
      </c>
      <c r="X142" s="24">
        <v>6</v>
      </c>
      <c r="Y142" s="24">
        <v>11</v>
      </c>
      <c r="Z142" s="24">
        <v>1098</v>
      </c>
      <c r="AA142" s="24">
        <v>5</v>
      </c>
      <c r="AB142" s="24">
        <v>14</v>
      </c>
      <c r="AC142" s="25">
        <v>1940</v>
      </c>
      <c r="AD142" s="24">
        <v>44</v>
      </c>
      <c r="AE142" s="24">
        <v>780</v>
      </c>
      <c r="AF142" s="28">
        <v>26.5</v>
      </c>
      <c r="AG142" s="30">
        <v>3</v>
      </c>
      <c r="AH142" s="30">
        <v>7.000000000000001</v>
      </c>
      <c r="AI142" s="29">
        <v>31.560779156735443</v>
      </c>
    </row>
    <row r="143" spans="1:35" ht="15">
      <c r="A143" s="82" t="s">
        <v>71</v>
      </c>
      <c r="B143" s="32">
        <v>7</v>
      </c>
      <c r="C143" s="32">
        <v>13</v>
      </c>
      <c r="D143" s="32">
        <v>7.050621564121412</v>
      </c>
      <c r="E143" s="32">
        <v>6.07307106033114</v>
      </c>
      <c r="F143" s="24">
        <v>20</v>
      </c>
      <c r="G143" s="24">
        <v>279</v>
      </c>
      <c r="H143" s="25">
        <v>1907.4955106291306</v>
      </c>
      <c r="I143" s="24">
        <v>6</v>
      </c>
      <c r="J143" s="24">
        <v>111</v>
      </c>
      <c r="K143" s="25">
        <v>2.8383463422173523</v>
      </c>
      <c r="L143" s="24">
        <v>6</v>
      </c>
      <c r="M143" s="24">
        <v>94.2</v>
      </c>
      <c r="N143" s="24">
        <v>0</v>
      </c>
      <c r="O143" s="24">
        <v>8</v>
      </c>
      <c r="P143" s="25">
        <v>14</v>
      </c>
      <c r="Q143" s="24">
        <v>7</v>
      </c>
      <c r="R143" s="24">
        <v>6</v>
      </c>
      <c r="S143" s="24">
        <v>3</v>
      </c>
      <c r="T143" s="29">
        <v>5.333333333333333</v>
      </c>
      <c r="U143" s="24">
        <v>66</v>
      </c>
      <c r="V143" s="24">
        <v>279</v>
      </c>
      <c r="W143" s="25">
        <v>33.98082057953409</v>
      </c>
      <c r="X143" s="24">
        <v>6</v>
      </c>
      <c r="Y143" s="24">
        <v>12</v>
      </c>
      <c r="Z143" s="24">
        <v>1398</v>
      </c>
      <c r="AA143" s="24">
        <v>6</v>
      </c>
      <c r="AB143" s="24">
        <v>14</v>
      </c>
      <c r="AC143" s="25">
        <v>1559</v>
      </c>
      <c r="AD143" s="24">
        <v>36</v>
      </c>
      <c r="AE143" s="24">
        <v>635</v>
      </c>
      <c r="AF143" s="28">
        <v>28.9</v>
      </c>
      <c r="AG143" s="30">
        <v>2.66666666666666</v>
      </c>
      <c r="AH143" s="30">
        <v>23</v>
      </c>
      <c r="AI143" s="29">
        <v>25.408748866521115</v>
      </c>
    </row>
    <row r="144" spans="1:35" ht="15">
      <c r="A144" s="82" t="s">
        <v>72</v>
      </c>
      <c r="B144" s="32">
        <v>9</v>
      </c>
      <c r="C144" s="32">
        <v>38</v>
      </c>
      <c r="D144" s="32">
        <v>7.268453709832627</v>
      </c>
      <c r="E144" s="32">
        <v>0</v>
      </c>
      <c r="F144" s="24">
        <v>19</v>
      </c>
      <c r="G144" s="24">
        <v>144</v>
      </c>
      <c r="H144" s="25">
        <v>30.303627108653362</v>
      </c>
      <c r="I144" s="24">
        <v>4</v>
      </c>
      <c r="J144" s="24">
        <v>33</v>
      </c>
      <c r="K144" s="25">
        <v>7.000835303759641</v>
      </c>
      <c r="L144" s="24">
        <v>0</v>
      </c>
      <c r="M144" s="24">
        <v>0</v>
      </c>
      <c r="N144" s="24">
        <v>0</v>
      </c>
      <c r="O144" s="24">
        <v>4</v>
      </c>
      <c r="P144" s="25">
        <v>4</v>
      </c>
      <c r="Q144" s="24">
        <v>4</v>
      </c>
      <c r="R144" s="24">
        <v>8</v>
      </c>
      <c r="S144" s="24">
        <v>5</v>
      </c>
      <c r="T144" s="29">
        <v>5.666666666666667</v>
      </c>
      <c r="U144" s="24">
        <v>16</v>
      </c>
      <c r="V144" s="24">
        <v>76</v>
      </c>
      <c r="W144" s="25">
        <v>44.12064855846751</v>
      </c>
      <c r="X144" s="24">
        <v>6</v>
      </c>
      <c r="Y144" s="24">
        <v>17</v>
      </c>
      <c r="Z144" s="24">
        <v>1839</v>
      </c>
      <c r="AA144" s="24">
        <v>5</v>
      </c>
      <c r="AB144" s="24">
        <v>19</v>
      </c>
      <c r="AC144" s="25">
        <v>1839</v>
      </c>
      <c r="AD144" s="24">
        <v>38</v>
      </c>
      <c r="AE144" s="24">
        <v>720</v>
      </c>
      <c r="AF144" s="28">
        <v>14.3</v>
      </c>
      <c r="AG144" s="30" t="s">
        <v>0</v>
      </c>
      <c r="AH144" s="30" t="s">
        <v>0</v>
      </c>
      <c r="AI144" s="29">
        <v>0</v>
      </c>
    </row>
    <row r="145" spans="1:35" ht="15">
      <c r="A145" s="82" t="s">
        <v>160</v>
      </c>
      <c r="B145" s="32">
        <v>6</v>
      </c>
      <c r="C145" s="32">
        <v>12</v>
      </c>
      <c r="D145" s="32">
        <v>118.82952887684439</v>
      </c>
      <c r="E145" s="32">
        <v>0</v>
      </c>
      <c r="F145" s="24">
        <v>25</v>
      </c>
      <c r="G145" s="24">
        <v>283</v>
      </c>
      <c r="H145" s="25">
        <v>368.46894077139535</v>
      </c>
      <c r="I145" s="24">
        <v>7</v>
      </c>
      <c r="J145" s="24">
        <v>236</v>
      </c>
      <c r="K145" s="25">
        <v>12.38475612626478</v>
      </c>
      <c r="L145" s="24">
        <v>0</v>
      </c>
      <c r="M145" s="24">
        <v>0</v>
      </c>
      <c r="N145" s="24">
        <v>0</v>
      </c>
      <c r="O145" s="24">
        <v>6</v>
      </c>
      <c r="P145" s="25">
        <v>6</v>
      </c>
      <c r="Q145" s="24">
        <v>6</v>
      </c>
      <c r="R145" s="24">
        <v>7</v>
      </c>
      <c r="S145" s="24">
        <v>6</v>
      </c>
      <c r="T145" s="29">
        <v>6.333333333333333</v>
      </c>
      <c r="U145" s="24">
        <v>29</v>
      </c>
      <c r="V145" s="24">
        <v>357</v>
      </c>
      <c r="W145" s="25">
        <v>235.55072125626535</v>
      </c>
      <c r="X145" s="24">
        <v>7</v>
      </c>
      <c r="Y145" s="24">
        <v>26</v>
      </c>
      <c r="Z145" s="24">
        <v>1573</v>
      </c>
      <c r="AA145" s="24">
        <v>7</v>
      </c>
      <c r="AB145" s="24">
        <v>31</v>
      </c>
      <c r="AC145" s="25">
        <v>1639</v>
      </c>
      <c r="AD145" s="24">
        <v>40</v>
      </c>
      <c r="AE145" s="24">
        <v>515</v>
      </c>
      <c r="AF145" s="28">
        <v>149.5</v>
      </c>
      <c r="AG145" s="30">
        <v>2.5833333333333335</v>
      </c>
      <c r="AH145" s="30">
        <v>42</v>
      </c>
      <c r="AI145" s="29">
        <v>8.475131821030551</v>
      </c>
    </row>
    <row r="146" spans="1:35" ht="15">
      <c r="A146" s="82" t="s">
        <v>161</v>
      </c>
      <c r="B146" s="32">
        <v>3</v>
      </c>
      <c r="C146" s="32">
        <v>3</v>
      </c>
      <c r="D146" s="32">
        <v>0.7441130342161102</v>
      </c>
      <c r="E146" s="32">
        <v>0</v>
      </c>
      <c r="F146" s="24">
        <v>11</v>
      </c>
      <c r="G146" s="24">
        <v>25</v>
      </c>
      <c r="H146" s="25">
        <v>19.922128601262283</v>
      </c>
      <c r="I146" s="24">
        <v>3</v>
      </c>
      <c r="J146" s="24">
        <v>5</v>
      </c>
      <c r="K146" s="25">
        <v>2.801779111147144</v>
      </c>
      <c r="L146" s="24">
        <v>4</v>
      </c>
      <c r="M146" s="24">
        <v>40.3</v>
      </c>
      <c r="N146" s="24">
        <v>0</v>
      </c>
      <c r="O146" s="24">
        <v>10</v>
      </c>
      <c r="P146" s="25">
        <v>14</v>
      </c>
      <c r="Q146" s="24">
        <v>10</v>
      </c>
      <c r="R146" s="24">
        <v>9</v>
      </c>
      <c r="S146" s="24">
        <v>9</v>
      </c>
      <c r="T146" s="29">
        <v>9.333333333333334</v>
      </c>
      <c r="U146" s="24">
        <v>5</v>
      </c>
      <c r="V146" s="24">
        <v>84</v>
      </c>
      <c r="W146" s="25">
        <v>27.798176928750813</v>
      </c>
      <c r="X146" s="24">
        <v>4</v>
      </c>
      <c r="Y146" s="24">
        <v>5</v>
      </c>
      <c r="Z146" s="24">
        <v>456</v>
      </c>
      <c r="AA146" s="24">
        <v>4</v>
      </c>
      <c r="AB146" s="24">
        <v>3</v>
      </c>
      <c r="AC146" s="25">
        <v>439</v>
      </c>
      <c r="AD146" s="24">
        <v>21</v>
      </c>
      <c r="AE146" s="24">
        <v>150</v>
      </c>
      <c r="AF146" s="28">
        <v>25.8</v>
      </c>
      <c r="AG146" s="30">
        <v>0.78</v>
      </c>
      <c r="AH146" s="30">
        <v>1</v>
      </c>
      <c r="AI146" s="29">
        <v>91.32504424139492</v>
      </c>
    </row>
    <row r="147" spans="1:35" ht="15">
      <c r="A147" s="82" t="s">
        <v>162</v>
      </c>
      <c r="B147" s="32">
        <v>6</v>
      </c>
      <c r="C147" s="32">
        <v>16</v>
      </c>
      <c r="D147" s="32">
        <v>2.0353787134068244</v>
      </c>
      <c r="E147" s="32">
        <v>23.827894092798218</v>
      </c>
      <c r="F147" s="24">
        <v>13</v>
      </c>
      <c r="G147" s="24">
        <v>287</v>
      </c>
      <c r="H147" s="25">
        <v>13.572550708106533</v>
      </c>
      <c r="I147" s="24">
        <v>3</v>
      </c>
      <c r="J147" s="24">
        <v>17</v>
      </c>
      <c r="K147" s="25">
        <v>0.0534697943442392</v>
      </c>
      <c r="L147" s="24">
        <v>4</v>
      </c>
      <c r="M147" s="24">
        <v>44</v>
      </c>
      <c r="N147" s="24">
        <v>1.4</v>
      </c>
      <c r="O147" s="24">
        <v>9</v>
      </c>
      <c r="P147" s="25">
        <v>13</v>
      </c>
      <c r="Q147" s="24">
        <v>3</v>
      </c>
      <c r="R147" s="24">
        <v>4</v>
      </c>
      <c r="S147" s="24">
        <v>7</v>
      </c>
      <c r="T147" s="29">
        <v>4.666666666666667</v>
      </c>
      <c r="U147" s="24">
        <v>31</v>
      </c>
      <c r="V147" s="24">
        <v>257</v>
      </c>
      <c r="W147" s="25">
        <v>48.59201285738993</v>
      </c>
      <c r="X147" s="24">
        <v>6</v>
      </c>
      <c r="Y147" s="24">
        <v>20</v>
      </c>
      <c r="Z147" s="24">
        <v>1445</v>
      </c>
      <c r="AA147" s="24">
        <v>8</v>
      </c>
      <c r="AB147" s="24">
        <v>25</v>
      </c>
      <c r="AC147" s="25">
        <v>1445</v>
      </c>
      <c r="AD147" s="24">
        <v>30</v>
      </c>
      <c r="AE147" s="24">
        <v>565</v>
      </c>
      <c r="AF147" s="28">
        <v>30</v>
      </c>
      <c r="AG147" s="30">
        <v>4</v>
      </c>
      <c r="AH147" s="30">
        <v>18</v>
      </c>
      <c r="AI147" s="29">
        <v>45.89962776747357</v>
      </c>
    </row>
    <row r="148" spans="1:35" ht="15">
      <c r="A148" s="82" t="s">
        <v>163</v>
      </c>
      <c r="B148" s="32">
        <v>3</v>
      </c>
      <c r="C148" s="32">
        <v>6</v>
      </c>
      <c r="D148" s="32">
        <v>0</v>
      </c>
      <c r="E148" s="32">
        <v>43.28481900709908</v>
      </c>
      <c r="F148" s="24">
        <v>14</v>
      </c>
      <c r="G148" s="24">
        <v>197</v>
      </c>
      <c r="H148" s="25">
        <v>79.87484093221777</v>
      </c>
      <c r="I148" s="24">
        <v>6</v>
      </c>
      <c r="J148" s="24">
        <v>391</v>
      </c>
      <c r="K148" s="25">
        <v>2.0210975979149803</v>
      </c>
      <c r="L148" s="24">
        <v>2</v>
      </c>
      <c r="M148" s="24">
        <v>0</v>
      </c>
      <c r="N148" s="24">
        <v>2.7</v>
      </c>
      <c r="O148" s="24">
        <v>6</v>
      </c>
      <c r="P148" s="25">
        <v>8</v>
      </c>
      <c r="Q148" s="24">
        <v>3</v>
      </c>
      <c r="R148" s="24">
        <v>9</v>
      </c>
      <c r="S148" s="24">
        <v>8</v>
      </c>
      <c r="T148" s="29">
        <v>6.666666666666667</v>
      </c>
      <c r="U148" s="24">
        <v>22</v>
      </c>
      <c r="V148" s="24">
        <v>260</v>
      </c>
      <c r="W148" s="25">
        <v>37.46444501687476</v>
      </c>
      <c r="X148" s="24">
        <v>6</v>
      </c>
      <c r="Y148" s="24">
        <v>20</v>
      </c>
      <c r="Z148" s="24">
        <v>1075</v>
      </c>
      <c r="AA148" s="24">
        <v>8</v>
      </c>
      <c r="AB148" s="24">
        <v>21</v>
      </c>
      <c r="AC148" s="25">
        <v>1130</v>
      </c>
      <c r="AD148" s="24">
        <v>32</v>
      </c>
      <c r="AE148" s="24">
        <v>1290</v>
      </c>
      <c r="AF148" s="28">
        <v>12.7</v>
      </c>
      <c r="AG148" s="30">
        <v>2</v>
      </c>
      <c r="AH148" s="30">
        <v>8</v>
      </c>
      <c r="AI148" s="29">
        <v>45.472625630099756</v>
      </c>
    </row>
    <row r="149" spans="1:35" ht="15">
      <c r="A149" s="82" t="s">
        <v>164</v>
      </c>
      <c r="B149" s="32">
        <v>7</v>
      </c>
      <c r="C149" s="32">
        <v>57</v>
      </c>
      <c r="D149" s="32">
        <v>52.67472576454902</v>
      </c>
      <c r="E149" s="32">
        <v>0</v>
      </c>
      <c r="F149" s="24">
        <v>12</v>
      </c>
      <c r="G149" s="24">
        <v>62</v>
      </c>
      <c r="H149" s="25">
        <v>504.1366705578591</v>
      </c>
      <c r="I149" s="24">
        <v>10</v>
      </c>
      <c r="J149" s="24">
        <v>297</v>
      </c>
      <c r="K149" s="25">
        <v>4.80837190573424</v>
      </c>
      <c r="L149" s="24">
        <v>0</v>
      </c>
      <c r="M149" s="24">
        <v>0</v>
      </c>
      <c r="N149" s="24">
        <v>0</v>
      </c>
      <c r="O149" s="24">
        <v>3</v>
      </c>
      <c r="P149" s="25">
        <v>3</v>
      </c>
      <c r="Q149" s="24">
        <v>3</v>
      </c>
      <c r="R149" s="24">
        <v>7</v>
      </c>
      <c r="S149" s="24">
        <v>7</v>
      </c>
      <c r="T149" s="29">
        <v>5.666666666666667</v>
      </c>
      <c r="U149" s="24">
        <v>33</v>
      </c>
      <c r="V149" s="24">
        <v>80</v>
      </c>
      <c r="W149" s="25">
        <v>36.313229896847766</v>
      </c>
      <c r="X149" s="24">
        <v>7</v>
      </c>
      <c r="Y149" s="24">
        <v>24</v>
      </c>
      <c r="Z149" s="24">
        <v>1023</v>
      </c>
      <c r="AA149" s="24">
        <v>4</v>
      </c>
      <c r="AB149" s="24">
        <v>21</v>
      </c>
      <c r="AC149" s="25">
        <v>1237</v>
      </c>
      <c r="AD149" s="24">
        <v>37</v>
      </c>
      <c r="AE149" s="24">
        <v>455</v>
      </c>
      <c r="AF149" s="28">
        <v>78.9</v>
      </c>
      <c r="AG149" s="30">
        <v>1</v>
      </c>
      <c r="AH149" s="30">
        <v>38</v>
      </c>
      <c r="AI149" s="29">
        <v>23.632385120350108</v>
      </c>
    </row>
    <row r="150" spans="1:35" ht="15">
      <c r="A150" s="82" t="s">
        <v>165</v>
      </c>
      <c r="B150" s="32">
        <v>6</v>
      </c>
      <c r="C150" s="32">
        <v>22</v>
      </c>
      <c r="D150" s="32">
        <v>5.881239385990435</v>
      </c>
      <c r="E150" s="32">
        <v>0.0022030984649760873</v>
      </c>
      <c r="F150" s="24">
        <v>17</v>
      </c>
      <c r="G150" s="24">
        <v>174</v>
      </c>
      <c r="H150" s="25">
        <v>24.45439296123457</v>
      </c>
      <c r="I150" s="24">
        <v>6</v>
      </c>
      <c r="J150" s="24">
        <v>24</v>
      </c>
      <c r="K150" s="25">
        <v>8.65211714563292</v>
      </c>
      <c r="L150" s="24">
        <v>6</v>
      </c>
      <c r="M150" s="24">
        <v>54.7</v>
      </c>
      <c r="N150" s="24">
        <v>0</v>
      </c>
      <c r="O150" s="24">
        <v>9</v>
      </c>
      <c r="P150" s="25">
        <v>15</v>
      </c>
      <c r="Q150" s="24">
        <v>8</v>
      </c>
      <c r="R150" s="24">
        <v>8</v>
      </c>
      <c r="S150" s="24">
        <v>8</v>
      </c>
      <c r="T150" s="29">
        <v>8</v>
      </c>
      <c r="U150" s="24">
        <v>9</v>
      </c>
      <c r="V150" s="24">
        <v>200</v>
      </c>
      <c r="W150" s="25">
        <v>30.233259345914348</v>
      </c>
      <c r="X150" s="24">
        <v>8</v>
      </c>
      <c r="Y150" s="24">
        <v>30</v>
      </c>
      <c r="Z150" s="24">
        <v>1531</v>
      </c>
      <c r="AA150" s="24">
        <v>9</v>
      </c>
      <c r="AB150" s="24">
        <v>35</v>
      </c>
      <c r="AC150" s="25">
        <v>1807</v>
      </c>
      <c r="AD150" s="24">
        <v>30</v>
      </c>
      <c r="AE150" s="24">
        <v>600</v>
      </c>
      <c r="AF150" s="28">
        <v>33.2</v>
      </c>
      <c r="AG150" s="30">
        <v>2</v>
      </c>
      <c r="AH150" s="30">
        <v>18</v>
      </c>
      <c r="AI150" s="29">
        <v>32.2233281918201</v>
      </c>
    </row>
    <row r="151" spans="1:35" ht="15">
      <c r="A151" s="82" t="s">
        <v>166</v>
      </c>
      <c r="B151" s="32">
        <v>10</v>
      </c>
      <c r="C151" s="32">
        <v>47</v>
      </c>
      <c r="D151" s="32">
        <v>15.015645838151029</v>
      </c>
      <c r="E151" s="32">
        <v>12.833635892039997</v>
      </c>
      <c r="F151" s="24">
        <v>11</v>
      </c>
      <c r="G151" s="24">
        <v>233</v>
      </c>
      <c r="H151" s="25">
        <v>60.89483486735594</v>
      </c>
      <c r="I151" s="24">
        <v>4</v>
      </c>
      <c r="J151" s="24">
        <v>18</v>
      </c>
      <c r="K151" s="25">
        <v>7.216991101648425</v>
      </c>
      <c r="L151" s="24">
        <v>5</v>
      </c>
      <c r="M151" s="24">
        <v>7.6</v>
      </c>
      <c r="N151" s="24">
        <v>45.3</v>
      </c>
      <c r="O151" s="24">
        <v>6</v>
      </c>
      <c r="P151" s="25">
        <v>11</v>
      </c>
      <c r="Q151" s="24">
        <v>5</v>
      </c>
      <c r="R151" s="24">
        <v>6</v>
      </c>
      <c r="S151" s="24">
        <v>4</v>
      </c>
      <c r="T151" s="29">
        <v>5</v>
      </c>
      <c r="U151" s="24">
        <v>8</v>
      </c>
      <c r="V151" s="24">
        <v>213</v>
      </c>
      <c r="W151" s="25">
        <v>56.86957069484676</v>
      </c>
      <c r="X151" s="24">
        <v>6</v>
      </c>
      <c r="Y151" s="24">
        <v>9</v>
      </c>
      <c r="Z151" s="24">
        <v>1221</v>
      </c>
      <c r="AA151" s="24">
        <v>8</v>
      </c>
      <c r="AB151" s="24">
        <v>10</v>
      </c>
      <c r="AC151" s="25">
        <v>1221</v>
      </c>
      <c r="AD151" s="24">
        <v>39</v>
      </c>
      <c r="AE151" s="24">
        <v>515</v>
      </c>
      <c r="AF151" s="28">
        <v>17.2</v>
      </c>
      <c r="AG151" s="30">
        <v>1</v>
      </c>
      <c r="AH151" s="30">
        <v>14.499999999999998</v>
      </c>
      <c r="AI151" s="29">
        <v>73.1530224920554</v>
      </c>
    </row>
    <row r="152" spans="1:35" ht="15">
      <c r="A152" s="82" t="s">
        <v>73</v>
      </c>
      <c r="B152" s="32">
        <v>4</v>
      </c>
      <c r="C152" s="32">
        <v>38</v>
      </c>
      <c r="D152" s="32">
        <v>5.850239934195993</v>
      </c>
      <c r="E152" s="32">
        <v>0</v>
      </c>
      <c r="F152" s="24">
        <v>22</v>
      </c>
      <c r="G152" s="24">
        <v>214</v>
      </c>
      <c r="H152" s="25">
        <v>1458.7939671488218</v>
      </c>
      <c r="I152" s="24">
        <v>8</v>
      </c>
      <c r="J152" s="24">
        <v>83</v>
      </c>
      <c r="K152" s="25">
        <v>5.111159255954595</v>
      </c>
      <c r="L152" s="24">
        <v>5</v>
      </c>
      <c r="M152" s="24">
        <v>14.3</v>
      </c>
      <c r="N152" s="24">
        <v>0</v>
      </c>
      <c r="O152" s="24">
        <v>4</v>
      </c>
      <c r="P152" s="25">
        <v>9</v>
      </c>
      <c r="Q152" s="24">
        <v>4</v>
      </c>
      <c r="R152" s="24">
        <v>5</v>
      </c>
      <c r="S152" s="24">
        <v>7</v>
      </c>
      <c r="T152" s="29">
        <v>5.333333333333333</v>
      </c>
      <c r="U152" s="24">
        <v>62</v>
      </c>
      <c r="V152" s="24">
        <v>256</v>
      </c>
      <c r="W152" s="25">
        <v>63.72571782860914</v>
      </c>
      <c r="X152" s="24">
        <v>8</v>
      </c>
      <c r="Y152" s="24">
        <v>21</v>
      </c>
      <c r="Z152" s="24">
        <v>715</v>
      </c>
      <c r="AA152" s="24">
        <v>6</v>
      </c>
      <c r="AB152" s="24">
        <v>20</v>
      </c>
      <c r="AC152" s="25">
        <v>745</v>
      </c>
      <c r="AD152" s="24">
        <v>40</v>
      </c>
      <c r="AE152" s="24">
        <v>1318</v>
      </c>
      <c r="AF152" s="28">
        <v>22.8</v>
      </c>
      <c r="AG152" s="30">
        <v>1.67</v>
      </c>
      <c r="AH152" s="30">
        <v>5</v>
      </c>
      <c r="AI152" s="29">
        <v>43.44976831371598</v>
      </c>
    </row>
    <row r="153" spans="1:35" ht="15">
      <c r="A153" s="82" t="s">
        <v>167</v>
      </c>
      <c r="B153" s="32">
        <v>8</v>
      </c>
      <c r="C153" s="32">
        <v>45</v>
      </c>
      <c r="D153" s="32">
        <v>11.854585608959962</v>
      </c>
      <c r="E153" s="32">
        <v>0</v>
      </c>
      <c r="F153" s="24">
        <v>14</v>
      </c>
      <c r="G153" s="24">
        <v>67</v>
      </c>
      <c r="H153" s="25">
        <v>4.838352633840627</v>
      </c>
      <c r="I153" s="24">
        <v>6</v>
      </c>
      <c r="J153" s="24">
        <v>81</v>
      </c>
      <c r="K153" s="25">
        <v>13.270947844275026</v>
      </c>
      <c r="L153" s="24">
        <v>0</v>
      </c>
      <c r="M153" s="24">
        <v>0</v>
      </c>
      <c r="N153" s="24">
        <v>0</v>
      </c>
      <c r="O153" s="24">
        <v>8</v>
      </c>
      <c r="P153" s="25">
        <v>8</v>
      </c>
      <c r="Q153" s="24">
        <v>4</v>
      </c>
      <c r="R153" s="24">
        <v>8</v>
      </c>
      <c r="S153" s="24">
        <v>7</v>
      </c>
      <c r="T153" s="29">
        <v>6.333333333333333</v>
      </c>
      <c r="U153" s="24">
        <v>24</v>
      </c>
      <c r="V153" s="24">
        <v>154.5</v>
      </c>
      <c r="W153" s="25">
        <v>52.742970064006954</v>
      </c>
      <c r="X153" s="24">
        <v>6</v>
      </c>
      <c r="Y153" s="24">
        <v>12</v>
      </c>
      <c r="Z153" s="24">
        <v>850</v>
      </c>
      <c r="AA153" s="24">
        <v>6</v>
      </c>
      <c r="AB153" s="24">
        <v>13</v>
      </c>
      <c r="AC153" s="25">
        <v>2138</v>
      </c>
      <c r="AD153" s="24">
        <v>47</v>
      </c>
      <c r="AE153" s="24">
        <v>578</v>
      </c>
      <c r="AF153" s="28">
        <v>20.5</v>
      </c>
      <c r="AG153" s="30" t="s">
        <v>0</v>
      </c>
      <c r="AH153" s="30" t="s">
        <v>0</v>
      </c>
      <c r="AI153" s="29">
        <v>0</v>
      </c>
    </row>
    <row r="154" spans="1:35" ht="15">
      <c r="A154" s="82" t="s">
        <v>168</v>
      </c>
      <c r="B154" s="32">
        <v>5</v>
      </c>
      <c r="C154" s="32">
        <v>14</v>
      </c>
      <c r="D154" s="32">
        <v>21.82064203630108</v>
      </c>
      <c r="E154" s="32">
        <v>0</v>
      </c>
      <c r="F154" s="24">
        <v>9</v>
      </c>
      <c r="G154" s="24">
        <v>139</v>
      </c>
      <c r="H154" s="25">
        <v>29.54179229529992</v>
      </c>
      <c r="I154" s="24">
        <v>6</v>
      </c>
      <c r="J154" s="24">
        <v>16</v>
      </c>
      <c r="K154" s="25">
        <v>7.449851258937074</v>
      </c>
      <c r="L154" s="24">
        <v>0</v>
      </c>
      <c r="M154" s="24">
        <v>0</v>
      </c>
      <c r="N154" s="24">
        <v>0</v>
      </c>
      <c r="O154" s="24">
        <v>8</v>
      </c>
      <c r="P154" s="25">
        <v>8</v>
      </c>
      <c r="Q154" s="24">
        <v>4</v>
      </c>
      <c r="R154" s="24">
        <v>8</v>
      </c>
      <c r="S154" s="24">
        <v>7</v>
      </c>
      <c r="T154" s="29">
        <v>6.333333333333333</v>
      </c>
      <c r="U154" s="24">
        <v>32</v>
      </c>
      <c r="V154" s="24">
        <v>92</v>
      </c>
      <c r="W154" s="25">
        <v>34.440772369457115</v>
      </c>
      <c r="X154" s="24">
        <v>5</v>
      </c>
      <c r="Y154" s="24">
        <v>14</v>
      </c>
      <c r="Z154" s="24">
        <v>1600</v>
      </c>
      <c r="AA154" s="24">
        <v>8</v>
      </c>
      <c r="AB154" s="24">
        <v>18</v>
      </c>
      <c r="AC154" s="25">
        <v>2645</v>
      </c>
      <c r="AD154" s="24">
        <v>47</v>
      </c>
      <c r="AE154" s="24">
        <v>635</v>
      </c>
      <c r="AF154" s="28">
        <v>37.3</v>
      </c>
      <c r="AG154" s="30">
        <v>2</v>
      </c>
      <c r="AH154" s="30">
        <v>9</v>
      </c>
      <c r="AI154" s="29">
        <v>42.86512014828529</v>
      </c>
    </row>
    <row r="155" spans="1:35" ht="15">
      <c r="A155" s="82" t="s">
        <v>169</v>
      </c>
      <c r="B155" s="32">
        <v>7</v>
      </c>
      <c r="C155" s="32">
        <v>11</v>
      </c>
      <c r="D155" s="32">
        <v>20.972994228512462</v>
      </c>
      <c r="E155" s="32">
        <v>0</v>
      </c>
      <c r="F155" s="24">
        <v>11</v>
      </c>
      <c r="G155" s="24">
        <v>74</v>
      </c>
      <c r="H155" s="25">
        <v>6.927056020596089</v>
      </c>
      <c r="I155" s="24">
        <v>7</v>
      </c>
      <c r="J155" s="24">
        <v>38</v>
      </c>
      <c r="K155" s="25">
        <v>11.868761711220806</v>
      </c>
      <c r="L155" s="24">
        <v>0</v>
      </c>
      <c r="M155" s="24">
        <v>0</v>
      </c>
      <c r="N155" s="24">
        <v>0</v>
      </c>
      <c r="O155" s="24">
        <v>8</v>
      </c>
      <c r="P155" s="25">
        <v>8</v>
      </c>
      <c r="Q155" s="24">
        <v>4</v>
      </c>
      <c r="R155" s="24">
        <v>8</v>
      </c>
      <c r="S155" s="24">
        <v>7</v>
      </c>
      <c r="T155" s="29">
        <v>6.333333333333333</v>
      </c>
      <c r="U155" s="24">
        <v>32</v>
      </c>
      <c r="V155" s="24">
        <v>116.75</v>
      </c>
      <c r="W155" s="25">
        <v>40.984089033380386</v>
      </c>
      <c r="X155" s="24">
        <v>6</v>
      </c>
      <c r="Y155" s="24">
        <v>12</v>
      </c>
      <c r="Z155" s="24">
        <v>1290</v>
      </c>
      <c r="AA155" s="24">
        <v>6</v>
      </c>
      <c r="AB155" s="24">
        <v>11</v>
      </c>
      <c r="AC155" s="25">
        <v>1290</v>
      </c>
      <c r="AD155" s="24">
        <v>45</v>
      </c>
      <c r="AE155" s="24">
        <v>394</v>
      </c>
      <c r="AF155" s="28">
        <v>30.3</v>
      </c>
      <c r="AG155" s="30" t="s">
        <v>0</v>
      </c>
      <c r="AH155" s="30" t="s">
        <v>0</v>
      </c>
      <c r="AI155" s="29">
        <v>0</v>
      </c>
    </row>
    <row r="156" spans="1:35" ht="15">
      <c r="A156" s="82" t="s">
        <v>170</v>
      </c>
      <c r="B156" s="32">
        <v>10</v>
      </c>
      <c r="C156" s="32">
        <v>36</v>
      </c>
      <c r="D156" s="32">
        <v>36.01524414454247</v>
      </c>
      <c r="E156" s="32">
        <v>0</v>
      </c>
      <c r="F156" s="24">
        <v>19</v>
      </c>
      <c r="G156" s="24">
        <v>271</v>
      </c>
      <c r="H156" s="25">
        <v>206.44930294487136</v>
      </c>
      <c r="I156" s="24">
        <v>6</v>
      </c>
      <c r="J156" s="24">
        <v>9</v>
      </c>
      <c r="K156" s="25">
        <v>3.030403157259524</v>
      </c>
      <c r="L156" s="24">
        <v>0</v>
      </c>
      <c r="M156" s="24">
        <v>0</v>
      </c>
      <c r="N156" s="24">
        <v>0</v>
      </c>
      <c r="O156" s="24">
        <v>5</v>
      </c>
      <c r="P156" s="25">
        <v>5</v>
      </c>
      <c r="Q156" s="24">
        <v>0</v>
      </c>
      <c r="R156" s="24">
        <v>6</v>
      </c>
      <c r="S156" s="24">
        <v>4</v>
      </c>
      <c r="T156" s="29">
        <v>3.3333333333333335</v>
      </c>
      <c r="U156" s="24">
        <v>42</v>
      </c>
      <c r="V156" s="24">
        <v>180</v>
      </c>
      <c r="W156" s="25">
        <v>36.09727766115057</v>
      </c>
      <c r="X156" s="24">
        <v>6</v>
      </c>
      <c r="Y156" s="24">
        <v>32</v>
      </c>
      <c r="Z156" s="24">
        <v>2050</v>
      </c>
      <c r="AA156" s="24">
        <v>6</v>
      </c>
      <c r="AB156" s="24">
        <v>46</v>
      </c>
      <c r="AC156" s="25">
        <v>2900</v>
      </c>
      <c r="AD156" s="24">
        <v>53</v>
      </c>
      <c r="AE156" s="24">
        <v>810</v>
      </c>
      <c r="AF156" s="28">
        <v>19.8</v>
      </c>
      <c r="AG156" s="30" t="s">
        <v>0</v>
      </c>
      <c r="AH156" s="30" t="s">
        <v>0</v>
      </c>
      <c r="AI156" s="29">
        <v>0</v>
      </c>
    </row>
    <row r="157" spans="1:35" ht="15">
      <c r="A157" s="82" t="s">
        <v>74</v>
      </c>
      <c r="B157" s="32">
        <v>13</v>
      </c>
      <c r="C157" s="32">
        <v>694</v>
      </c>
      <c r="D157" s="32">
        <v>112.78714403359481</v>
      </c>
      <c r="E157" s="32">
        <v>0.6853045592073326</v>
      </c>
      <c r="F157" s="24">
        <v>14</v>
      </c>
      <c r="G157" s="24">
        <v>431</v>
      </c>
      <c r="H157" s="25">
        <v>95.68932427551898</v>
      </c>
      <c r="I157" s="24">
        <v>6</v>
      </c>
      <c r="J157" s="24">
        <v>197</v>
      </c>
      <c r="K157" s="25">
        <v>13.8027956838811</v>
      </c>
      <c r="L157" s="24">
        <v>0</v>
      </c>
      <c r="M157" s="24">
        <v>0</v>
      </c>
      <c r="N157" s="24">
        <v>0</v>
      </c>
      <c r="O157" s="24">
        <v>5</v>
      </c>
      <c r="P157" s="25">
        <v>5</v>
      </c>
      <c r="Q157" s="24">
        <v>1</v>
      </c>
      <c r="R157" s="24">
        <v>0</v>
      </c>
      <c r="S157" s="24">
        <v>5</v>
      </c>
      <c r="T157" s="29">
        <v>2</v>
      </c>
      <c r="U157" s="24">
        <v>17</v>
      </c>
      <c r="V157" s="24">
        <v>198.5</v>
      </c>
      <c r="W157" s="25">
        <v>27.872111489198193</v>
      </c>
      <c r="X157" s="24">
        <v>8</v>
      </c>
      <c r="Y157" s="24">
        <v>25</v>
      </c>
      <c r="Z157" s="24">
        <v>975</v>
      </c>
      <c r="AA157" s="24">
        <v>7</v>
      </c>
      <c r="AB157" s="24">
        <v>25</v>
      </c>
      <c r="AC157" s="25">
        <v>885</v>
      </c>
      <c r="AD157" s="24">
        <v>44</v>
      </c>
      <c r="AE157" s="24">
        <v>1715</v>
      </c>
      <c r="AF157" s="28">
        <v>37.1</v>
      </c>
      <c r="AG157" s="30">
        <v>5</v>
      </c>
      <c r="AH157" s="30">
        <v>30</v>
      </c>
      <c r="AI157" s="29">
        <v>8.141399039991729</v>
      </c>
    </row>
    <row r="158" spans="1:35" ht="15">
      <c r="A158" s="82" t="s">
        <v>171</v>
      </c>
      <c r="B158" s="32">
        <v>13</v>
      </c>
      <c r="C158" s="32">
        <v>61</v>
      </c>
      <c r="D158" s="32">
        <v>33.924544476836346</v>
      </c>
      <c r="E158" s="32">
        <v>0.5317326720507264</v>
      </c>
      <c r="F158" s="24">
        <v>13</v>
      </c>
      <c r="G158" s="24">
        <v>93</v>
      </c>
      <c r="H158" s="25">
        <v>91.77705919595537</v>
      </c>
      <c r="I158" s="24">
        <v>11</v>
      </c>
      <c r="J158" s="24">
        <v>46</v>
      </c>
      <c r="K158" s="25">
        <v>7.051526682707225</v>
      </c>
      <c r="L158" s="24">
        <v>5</v>
      </c>
      <c r="M158" s="24">
        <v>42.3</v>
      </c>
      <c r="N158" s="24">
        <v>0</v>
      </c>
      <c r="O158" s="24">
        <v>6</v>
      </c>
      <c r="P158" s="25">
        <v>11</v>
      </c>
      <c r="Q158" s="24">
        <v>0</v>
      </c>
      <c r="R158" s="24">
        <v>1</v>
      </c>
      <c r="S158" s="24">
        <v>5</v>
      </c>
      <c r="T158" s="29">
        <v>2</v>
      </c>
      <c r="U158" s="24">
        <v>33</v>
      </c>
      <c r="V158" s="24">
        <v>104</v>
      </c>
      <c r="W158" s="25">
        <v>36.61325071388251</v>
      </c>
      <c r="X158" s="24">
        <v>9</v>
      </c>
      <c r="Y158" s="24">
        <v>21</v>
      </c>
      <c r="Z158" s="24">
        <v>2184</v>
      </c>
      <c r="AA158" s="24">
        <v>11</v>
      </c>
      <c r="AB158" s="24">
        <v>33</v>
      </c>
      <c r="AC158" s="25">
        <v>2249</v>
      </c>
      <c r="AD158" s="24">
        <v>40</v>
      </c>
      <c r="AE158" s="24">
        <v>972</v>
      </c>
      <c r="AF158" s="28">
        <v>23.1</v>
      </c>
      <c r="AG158" s="30">
        <v>2</v>
      </c>
      <c r="AH158" s="30">
        <v>14.499999999999998</v>
      </c>
      <c r="AI158" s="29">
        <v>34.90860554113844</v>
      </c>
    </row>
    <row r="159" spans="1:35" ht="15">
      <c r="A159" s="82" t="s">
        <v>172</v>
      </c>
      <c r="B159" s="32">
        <v>3</v>
      </c>
      <c r="C159" s="32">
        <v>15</v>
      </c>
      <c r="D159" s="32">
        <v>0.5707979792455093</v>
      </c>
      <c r="E159" s="32">
        <v>28.53989896227547</v>
      </c>
      <c r="F159" s="24">
        <v>8</v>
      </c>
      <c r="G159" s="24">
        <v>116</v>
      </c>
      <c r="H159" s="25">
        <v>103.31443424343719</v>
      </c>
      <c r="I159" s="24">
        <v>2</v>
      </c>
      <c r="J159" s="24">
        <v>15</v>
      </c>
      <c r="K159" s="25">
        <v>3.004709083328775</v>
      </c>
      <c r="L159" s="24">
        <v>4</v>
      </c>
      <c r="M159" s="24">
        <v>100</v>
      </c>
      <c r="N159" s="24">
        <v>0</v>
      </c>
      <c r="O159" s="24">
        <v>5</v>
      </c>
      <c r="P159" s="25">
        <v>9</v>
      </c>
      <c r="Q159" s="24">
        <v>6</v>
      </c>
      <c r="R159" s="24">
        <v>4</v>
      </c>
      <c r="S159" s="24">
        <v>7</v>
      </c>
      <c r="T159" s="29">
        <v>5.666666666666667</v>
      </c>
      <c r="U159" s="24">
        <v>2</v>
      </c>
      <c r="V159" s="24">
        <v>122</v>
      </c>
      <c r="W159" s="25">
        <v>54.62940500701564</v>
      </c>
      <c r="X159" s="24">
        <v>4</v>
      </c>
      <c r="Y159" s="24">
        <v>8</v>
      </c>
      <c r="Z159" s="24">
        <v>697</v>
      </c>
      <c r="AA159" s="24">
        <v>3</v>
      </c>
      <c r="AB159" s="24">
        <v>6</v>
      </c>
      <c r="AC159" s="25">
        <v>735</v>
      </c>
      <c r="AD159" s="24">
        <v>30</v>
      </c>
      <c r="AE159" s="24">
        <v>508</v>
      </c>
      <c r="AF159" s="28">
        <v>31.2</v>
      </c>
      <c r="AG159" s="30">
        <v>2</v>
      </c>
      <c r="AH159" s="30">
        <v>9</v>
      </c>
      <c r="AI159" s="29">
        <v>75.14895915351619</v>
      </c>
    </row>
    <row r="160" spans="1:35" ht="15">
      <c r="A160" s="82" t="s">
        <v>173</v>
      </c>
      <c r="B160" s="32">
        <v>6</v>
      </c>
      <c r="C160" s="32">
        <v>20</v>
      </c>
      <c r="D160" s="32">
        <v>2.029425730643964</v>
      </c>
      <c r="E160" s="32">
        <v>26.411854948100878</v>
      </c>
      <c r="F160" s="24">
        <v>14</v>
      </c>
      <c r="G160" s="24">
        <v>154</v>
      </c>
      <c r="H160" s="25">
        <v>49.91840585191065</v>
      </c>
      <c r="I160" s="24">
        <v>4</v>
      </c>
      <c r="J160" s="24">
        <v>16</v>
      </c>
      <c r="K160" s="25">
        <v>0.3539617782422152</v>
      </c>
      <c r="L160" s="24">
        <v>5</v>
      </c>
      <c r="M160" s="24">
        <v>22.5</v>
      </c>
      <c r="N160" s="24">
        <v>0</v>
      </c>
      <c r="O160" s="24">
        <v>8</v>
      </c>
      <c r="P160" s="25">
        <v>13</v>
      </c>
      <c r="Q160" s="24">
        <v>0</v>
      </c>
      <c r="R160" s="24">
        <v>5</v>
      </c>
      <c r="S160" s="24">
        <v>4</v>
      </c>
      <c r="T160" s="29">
        <v>3</v>
      </c>
      <c r="U160" s="24">
        <v>24</v>
      </c>
      <c r="V160" s="24">
        <v>63</v>
      </c>
      <c r="W160" s="25">
        <v>29.66979884757454</v>
      </c>
      <c r="X160" s="24">
        <v>4</v>
      </c>
      <c r="Y160" s="24">
        <v>8</v>
      </c>
      <c r="Z160" s="24">
        <v>1537</v>
      </c>
      <c r="AA160" s="24">
        <v>5</v>
      </c>
      <c r="AB160" s="24">
        <v>9</v>
      </c>
      <c r="AC160" s="25">
        <v>1540</v>
      </c>
      <c r="AD160" s="24">
        <v>31</v>
      </c>
      <c r="AE160" s="24">
        <v>417</v>
      </c>
      <c r="AF160" s="28">
        <v>24</v>
      </c>
      <c r="AG160" s="30">
        <v>3</v>
      </c>
      <c r="AH160" s="30">
        <v>3.5000000000000004</v>
      </c>
      <c r="AI160" s="29">
        <v>46.792803845645906</v>
      </c>
    </row>
    <row r="161" spans="1:35" ht="15">
      <c r="A161" s="82" t="s">
        <v>174</v>
      </c>
      <c r="B161" s="32">
        <v>7</v>
      </c>
      <c r="C161" s="32">
        <v>17</v>
      </c>
      <c r="D161" s="32">
        <v>27.797562965642467</v>
      </c>
      <c r="E161" s="32">
        <v>1012.5479396294575</v>
      </c>
      <c r="F161" s="24">
        <v>26</v>
      </c>
      <c r="G161" s="24">
        <v>128</v>
      </c>
      <c r="H161" s="25">
        <v>540.3237069179348</v>
      </c>
      <c r="I161" s="24">
        <v>4</v>
      </c>
      <c r="J161" s="24">
        <v>19</v>
      </c>
      <c r="K161" s="25">
        <v>27.95855464474439</v>
      </c>
      <c r="L161" s="24">
        <v>0</v>
      </c>
      <c r="M161" s="24">
        <v>0</v>
      </c>
      <c r="N161" s="24">
        <v>0</v>
      </c>
      <c r="O161" s="24">
        <v>1</v>
      </c>
      <c r="P161" s="25">
        <v>1</v>
      </c>
      <c r="Q161" s="24">
        <v>6</v>
      </c>
      <c r="R161" s="24">
        <v>5</v>
      </c>
      <c r="S161" s="24">
        <v>2</v>
      </c>
      <c r="T161" s="29">
        <v>4.333333333333333</v>
      </c>
      <c r="U161" s="24">
        <v>20</v>
      </c>
      <c r="V161" s="24">
        <v>336</v>
      </c>
      <c r="W161" s="25">
        <v>42.94157597852434</v>
      </c>
      <c r="X161" s="24">
        <v>8</v>
      </c>
      <c r="Y161" s="24">
        <v>15</v>
      </c>
      <c r="Z161" s="24">
        <v>1190</v>
      </c>
      <c r="AA161" s="24">
        <v>9</v>
      </c>
      <c r="AB161" s="24">
        <v>21</v>
      </c>
      <c r="AC161" s="25">
        <v>1625</v>
      </c>
      <c r="AD161" s="24">
        <v>55</v>
      </c>
      <c r="AE161" s="24">
        <v>872</v>
      </c>
      <c r="AF161" s="28">
        <v>29.3</v>
      </c>
      <c r="AG161" s="30">
        <v>4.1</v>
      </c>
      <c r="AH161" s="30">
        <v>9</v>
      </c>
      <c r="AI161" s="29">
        <v>29.54048529747879</v>
      </c>
    </row>
    <row r="162" spans="1:35" ht="15">
      <c r="A162" s="82" t="s">
        <v>75</v>
      </c>
      <c r="B162" s="32">
        <v>6</v>
      </c>
      <c r="C162" s="32">
        <v>23</v>
      </c>
      <c r="D162" s="32">
        <v>3.9013311147441616</v>
      </c>
      <c r="E162" s="32">
        <v>0</v>
      </c>
      <c r="F162" s="24">
        <v>28</v>
      </c>
      <c r="G162" s="24">
        <v>142</v>
      </c>
      <c r="H162" s="25">
        <v>96.17307011036354</v>
      </c>
      <c r="I162" s="24">
        <v>3</v>
      </c>
      <c r="J162" s="24">
        <v>5</v>
      </c>
      <c r="K162" s="25">
        <v>6.200422322634958</v>
      </c>
      <c r="L162" s="24">
        <v>5</v>
      </c>
      <c r="M162" s="24">
        <v>63.2</v>
      </c>
      <c r="N162" s="24">
        <v>0</v>
      </c>
      <c r="O162" s="24">
        <v>4</v>
      </c>
      <c r="P162" s="25">
        <v>9</v>
      </c>
      <c r="Q162" s="24">
        <v>7</v>
      </c>
      <c r="R162" s="24">
        <v>4</v>
      </c>
      <c r="S162" s="24">
        <v>5</v>
      </c>
      <c r="T162" s="29">
        <v>5.333333333333333</v>
      </c>
      <c r="U162" s="24">
        <v>18</v>
      </c>
      <c r="V162" s="24">
        <v>280.5</v>
      </c>
      <c r="W162" s="25">
        <v>40.41474185687686</v>
      </c>
      <c r="X162" s="24">
        <v>7</v>
      </c>
      <c r="Y162" s="24">
        <v>13</v>
      </c>
      <c r="Z162" s="24">
        <v>720</v>
      </c>
      <c r="AA162" s="24">
        <v>7</v>
      </c>
      <c r="AB162" s="24">
        <v>12</v>
      </c>
      <c r="AC162" s="25">
        <v>732</v>
      </c>
      <c r="AD162" s="24">
        <v>47</v>
      </c>
      <c r="AE162" s="24">
        <v>510</v>
      </c>
      <c r="AF162" s="28">
        <v>17.7</v>
      </c>
      <c r="AG162" s="30">
        <v>1.92</v>
      </c>
      <c r="AH162" s="30">
        <v>4</v>
      </c>
      <c r="AI162" s="29">
        <v>80.87760289794879</v>
      </c>
    </row>
    <row r="163" spans="1:35" ht="15">
      <c r="A163" s="82" t="s">
        <v>76</v>
      </c>
      <c r="B163" s="32">
        <v>12</v>
      </c>
      <c r="C163" s="32">
        <v>25</v>
      </c>
      <c r="D163" s="32">
        <v>24.263861156106568</v>
      </c>
      <c r="E163" s="32">
        <v>9.919812410509637</v>
      </c>
      <c r="F163" s="24">
        <v>32</v>
      </c>
      <c r="G163" s="24">
        <v>250</v>
      </c>
      <c r="H163" s="25">
        <v>1022.9310557717538</v>
      </c>
      <c r="I163" s="24">
        <v>6</v>
      </c>
      <c r="J163" s="24">
        <v>37</v>
      </c>
      <c r="K163" s="25">
        <v>4.632155603211579</v>
      </c>
      <c r="L163" s="24">
        <v>0</v>
      </c>
      <c r="M163" s="24">
        <v>0</v>
      </c>
      <c r="N163" s="24">
        <v>0</v>
      </c>
      <c r="O163" s="24">
        <v>3</v>
      </c>
      <c r="P163" s="25">
        <v>3</v>
      </c>
      <c r="Q163" s="24">
        <v>6</v>
      </c>
      <c r="R163" s="24">
        <v>5</v>
      </c>
      <c r="S163" s="24">
        <v>5</v>
      </c>
      <c r="T163" s="29">
        <v>5.333333333333333</v>
      </c>
      <c r="U163" s="24">
        <v>54</v>
      </c>
      <c r="V163" s="24">
        <v>224</v>
      </c>
      <c r="W163" s="25">
        <v>85.89695304829186</v>
      </c>
      <c r="X163" s="24">
        <v>10</v>
      </c>
      <c r="Y163" s="24">
        <v>82</v>
      </c>
      <c r="Z163" s="24">
        <v>3150</v>
      </c>
      <c r="AA163" s="24">
        <v>10</v>
      </c>
      <c r="AB163" s="24">
        <v>83</v>
      </c>
      <c r="AC163" s="25">
        <v>4550</v>
      </c>
      <c r="AD163" s="24">
        <v>34</v>
      </c>
      <c r="AE163" s="24">
        <v>430</v>
      </c>
      <c r="AF163" s="28">
        <v>25.5</v>
      </c>
      <c r="AG163" s="30">
        <v>3</v>
      </c>
      <c r="AH163" s="30">
        <v>9</v>
      </c>
      <c r="AI163" s="29">
        <v>25.430381357629976</v>
      </c>
    </row>
    <row r="164" spans="1:35" ht="15">
      <c r="A164" s="82" t="s">
        <v>77</v>
      </c>
      <c r="B164" s="32">
        <v>12</v>
      </c>
      <c r="C164" s="32">
        <v>29</v>
      </c>
      <c r="D164" s="32">
        <v>36.842273827700225</v>
      </c>
      <c r="E164" s="32">
        <v>0</v>
      </c>
      <c r="F164" s="24">
        <v>22</v>
      </c>
      <c r="G164" s="24">
        <v>328</v>
      </c>
      <c r="H164" s="25">
        <v>3281.3208479423606</v>
      </c>
      <c r="I164" s="24">
        <v>9</v>
      </c>
      <c r="J164" s="24">
        <v>73</v>
      </c>
      <c r="K164" s="25">
        <v>4.417339726298806</v>
      </c>
      <c r="L164" s="24">
        <v>0</v>
      </c>
      <c r="M164" s="24">
        <v>0</v>
      </c>
      <c r="N164" s="24">
        <v>0</v>
      </c>
      <c r="O164" s="24">
        <v>8</v>
      </c>
      <c r="P164" s="25">
        <v>8</v>
      </c>
      <c r="Q164" s="24">
        <v>3</v>
      </c>
      <c r="R164" s="24">
        <v>4</v>
      </c>
      <c r="S164" s="24">
        <v>8</v>
      </c>
      <c r="T164" s="29">
        <v>5</v>
      </c>
      <c r="U164" s="24">
        <v>48</v>
      </c>
      <c r="V164" s="24">
        <v>172</v>
      </c>
      <c r="W164" s="25">
        <v>45.242161864900375</v>
      </c>
      <c r="X164" s="24">
        <v>5</v>
      </c>
      <c r="Y164" s="24">
        <v>24</v>
      </c>
      <c r="Z164" s="24">
        <v>1262</v>
      </c>
      <c r="AA164" s="24">
        <v>7</v>
      </c>
      <c r="AB164" s="24">
        <v>31</v>
      </c>
      <c r="AC164" s="25">
        <v>1475</v>
      </c>
      <c r="AD164" s="24">
        <v>38</v>
      </c>
      <c r="AE164" s="24">
        <v>462</v>
      </c>
      <c r="AF164" s="28">
        <v>14.3</v>
      </c>
      <c r="AG164" s="30">
        <v>3</v>
      </c>
      <c r="AH164" s="30">
        <v>22</v>
      </c>
      <c r="AI164" s="29">
        <v>21.32969536051454</v>
      </c>
    </row>
    <row r="165" spans="1:35" ht="15">
      <c r="A165" s="82" t="s">
        <v>175</v>
      </c>
      <c r="B165" s="32">
        <v>7</v>
      </c>
      <c r="C165" s="32">
        <v>32</v>
      </c>
      <c r="D165" s="32">
        <v>6.310410077881083</v>
      </c>
      <c r="E165" s="32">
        <v>0</v>
      </c>
      <c r="F165" s="24">
        <v>11</v>
      </c>
      <c r="G165" s="24">
        <v>156</v>
      </c>
      <c r="H165" s="25">
        <v>12.121578852132332</v>
      </c>
      <c r="I165" s="24">
        <v>2</v>
      </c>
      <c r="J165" s="24">
        <v>2</v>
      </c>
      <c r="K165" s="25">
        <v>1.138172383452126</v>
      </c>
      <c r="L165" s="24">
        <v>5</v>
      </c>
      <c r="M165" s="24">
        <v>32.9</v>
      </c>
      <c r="N165" s="24">
        <v>0</v>
      </c>
      <c r="O165" s="24">
        <v>4</v>
      </c>
      <c r="P165" s="25">
        <v>9</v>
      </c>
      <c r="Q165" s="24">
        <v>10</v>
      </c>
      <c r="R165" s="24">
        <v>7</v>
      </c>
      <c r="S165" s="24">
        <v>6</v>
      </c>
      <c r="T165" s="29">
        <v>7.666666666666667</v>
      </c>
      <c r="U165" s="24">
        <v>23</v>
      </c>
      <c r="V165" s="24">
        <v>264</v>
      </c>
      <c r="W165" s="25">
        <v>37.181303064125956</v>
      </c>
      <c r="X165" s="24">
        <v>4</v>
      </c>
      <c r="Y165" s="24">
        <v>14</v>
      </c>
      <c r="Z165" s="24">
        <v>625</v>
      </c>
      <c r="AA165" s="24">
        <v>3</v>
      </c>
      <c r="AB165" s="24">
        <v>13</v>
      </c>
      <c r="AC165" s="25">
        <v>795</v>
      </c>
      <c r="AD165" s="24">
        <v>35</v>
      </c>
      <c r="AE165" s="24">
        <v>479</v>
      </c>
      <c r="AF165" s="28">
        <v>12.3</v>
      </c>
      <c r="AG165" s="30">
        <v>2.67</v>
      </c>
      <c r="AH165" s="30">
        <v>36</v>
      </c>
      <c r="AI165" s="29">
        <v>42.437663412317</v>
      </c>
    </row>
    <row r="166" spans="1:35" ht="15">
      <c r="A166" s="82" t="s">
        <v>78</v>
      </c>
      <c r="B166" s="32">
        <v>10</v>
      </c>
      <c r="C166" s="32">
        <v>83</v>
      </c>
      <c r="D166" s="32">
        <v>4.0584209777680815</v>
      </c>
      <c r="E166" s="32">
        <v>202.92104888840407</v>
      </c>
      <c r="F166" s="24">
        <v>22</v>
      </c>
      <c r="G166" s="24">
        <v>208</v>
      </c>
      <c r="H166" s="25">
        <v>38.55499928879677</v>
      </c>
      <c r="I166" s="24" t="s">
        <v>14</v>
      </c>
      <c r="J166" s="24" t="s">
        <v>14</v>
      </c>
      <c r="K166" s="25" t="s">
        <v>14</v>
      </c>
      <c r="L166" s="24">
        <v>0</v>
      </c>
      <c r="M166" s="24">
        <v>0</v>
      </c>
      <c r="N166" s="24">
        <v>0</v>
      </c>
      <c r="O166" s="24">
        <v>1</v>
      </c>
      <c r="P166" s="25">
        <v>1</v>
      </c>
      <c r="Q166" s="24">
        <v>3</v>
      </c>
      <c r="R166" s="24">
        <v>4</v>
      </c>
      <c r="S166" s="24">
        <v>5</v>
      </c>
      <c r="T166" s="29">
        <v>4</v>
      </c>
      <c r="U166" s="24">
        <v>6</v>
      </c>
      <c r="V166" s="24">
        <v>276</v>
      </c>
      <c r="W166" s="25">
        <v>0.20202787703100905</v>
      </c>
      <c r="X166" s="24">
        <v>6</v>
      </c>
      <c r="Y166" s="24">
        <v>25</v>
      </c>
      <c r="Z166" s="24">
        <v>1010</v>
      </c>
      <c r="AA166" s="24">
        <v>7</v>
      </c>
      <c r="AB166" s="24">
        <v>26</v>
      </c>
      <c r="AC166" s="25">
        <v>1015</v>
      </c>
      <c r="AD166" s="24">
        <v>51</v>
      </c>
      <c r="AE166" s="24">
        <v>1435</v>
      </c>
      <c r="AF166" s="28">
        <v>163.2</v>
      </c>
      <c r="AG166" s="30" t="s">
        <v>0</v>
      </c>
      <c r="AH166" s="30" t="s">
        <v>0</v>
      </c>
      <c r="AI166" s="29">
        <v>0</v>
      </c>
    </row>
    <row r="167" spans="1:35" ht="15">
      <c r="A167" s="82" t="s">
        <v>79</v>
      </c>
      <c r="B167" s="32">
        <v>7</v>
      </c>
      <c r="C167" s="32">
        <v>75</v>
      </c>
      <c r="D167" s="32">
        <v>205.02325284470228</v>
      </c>
      <c r="E167" s="32">
        <v>514.0230979408873</v>
      </c>
      <c r="F167" s="24">
        <v>15</v>
      </c>
      <c r="G167" s="24">
        <v>277</v>
      </c>
      <c r="H167" s="25">
        <v>1285.3147564011888</v>
      </c>
      <c r="I167" s="24">
        <v>5</v>
      </c>
      <c r="J167" s="24">
        <v>295</v>
      </c>
      <c r="K167" s="25">
        <v>13.104230503366013</v>
      </c>
      <c r="L167" s="24">
        <v>1</v>
      </c>
      <c r="M167" s="24">
        <v>0</v>
      </c>
      <c r="N167" s="24">
        <v>2.7</v>
      </c>
      <c r="O167" s="24">
        <v>3</v>
      </c>
      <c r="P167" s="25">
        <v>4</v>
      </c>
      <c r="Q167" s="24">
        <v>6</v>
      </c>
      <c r="R167" s="24">
        <v>1</v>
      </c>
      <c r="S167" s="24">
        <v>4</v>
      </c>
      <c r="T167" s="29">
        <v>3.6666666666666665</v>
      </c>
      <c r="U167" s="24">
        <v>53</v>
      </c>
      <c r="V167" s="24">
        <v>270</v>
      </c>
      <c r="W167" s="25">
        <v>52.720315220541245</v>
      </c>
      <c r="X167" s="24">
        <v>6</v>
      </c>
      <c r="Y167" s="24">
        <v>24</v>
      </c>
      <c r="Z167" s="24">
        <v>940</v>
      </c>
      <c r="AA167" s="24">
        <v>8</v>
      </c>
      <c r="AB167" s="24">
        <v>29</v>
      </c>
      <c r="AC167" s="25">
        <v>963</v>
      </c>
      <c r="AD167" s="24">
        <v>41</v>
      </c>
      <c r="AE167" s="24">
        <v>588</v>
      </c>
      <c r="AF167" s="28">
        <v>47.5</v>
      </c>
      <c r="AG167" s="30">
        <v>3</v>
      </c>
      <c r="AH167" s="30">
        <v>15</v>
      </c>
      <c r="AI167" s="29">
        <v>26.60485990889118</v>
      </c>
    </row>
    <row r="168" spans="1:35" ht="15">
      <c r="A168" s="82" t="s">
        <v>80</v>
      </c>
      <c r="B168" s="32">
        <v>4</v>
      </c>
      <c r="C168" s="32">
        <v>25</v>
      </c>
      <c r="D168" s="32">
        <v>8.225448502322601</v>
      </c>
      <c r="E168" s="32">
        <v>0</v>
      </c>
      <c r="F168" s="24">
        <v>11</v>
      </c>
      <c r="G168" s="24">
        <v>76</v>
      </c>
      <c r="H168" s="25">
        <v>317.7225791019275</v>
      </c>
      <c r="I168" s="24">
        <v>4</v>
      </c>
      <c r="J168" s="24">
        <v>108</v>
      </c>
      <c r="K168" s="25">
        <v>10.189809251535053</v>
      </c>
      <c r="L168" s="24">
        <v>0</v>
      </c>
      <c r="M168" s="24">
        <v>0</v>
      </c>
      <c r="N168" s="24">
        <v>0</v>
      </c>
      <c r="O168" s="24">
        <v>7</v>
      </c>
      <c r="P168" s="25">
        <v>7</v>
      </c>
      <c r="Q168" s="24">
        <v>3</v>
      </c>
      <c r="R168" s="24">
        <v>3</v>
      </c>
      <c r="S168" s="24">
        <v>8</v>
      </c>
      <c r="T168" s="29">
        <v>4.666666666666667</v>
      </c>
      <c r="U168" s="24">
        <v>20</v>
      </c>
      <c r="V168" s="24">
        <v>164</v>
      </c>
      <c r="W168" s="25">
        <v>27.536783704671304</v>
      </c>
      <c r="X168" s="24">
        <v>7</v>
      </c>
      <c r="Y168" s="24">
        <v>19</v>
      </c>
      <c r="Z168" s="24">
        <v>650</v>
      </c>
      <c r="AA168" s="24">
        <v>6</v>
      </c>
      <c r="AB168" s="24">
        <v>24</v>
      </c>
      <c r="AC168" s="25">
        <v>725</v>
      </c>
      <c r="AD168" s="24">
        <v>37</v>
      </c>
      <c r="AE168" s="24">
        <v>350</v>
      </c>
      <c r="AF168" s="28">
        <v>30.5</v>
      </c>
      <c r="AG168" s="30">
        <v>2.71</v>
      </c>
      <c r="AH168" s="30">
        <v>22</v>
      </c>
      <c r="AI168" s="29">
        <v>25.221779212564368</v>
      </c>
    </row>
    <row r="169" spans="1:35" ht="15">
      <c r="A169" s="82" t="s">
        <v>176</v>
      </c>
      <c r="B169" s="32">
        <v>9</v>
      </c>
      <c r="C169" s="32">
        <v>43</v>
      </c>
      <c r="D169" s="32">
        <v>0.72258329705491</v>
      </c>
      <c r="E169" s="32">
        <v>0</v>
      </c>
      <c r="F169" s="24">
        <v>20</v>
      </c>
      <c r="G169" s="24">
        <v>261</v>
      </c>
      <c r="H169" s="25">
        <v>4.588634058367806</v>
      </c>
      <c r="I169" s="24">
        <v>8</v>
      </c>
      <c r="J169" s="24">
        <v>162</v>
      </c>
      <c r="K169" s="25">
        <v>7.018087594633287</v>
      </c>
      <c r="L169" s="24">
        <v>4</v>
      </c>
      <c r="M169" s="24">
        <v>41.7</v>
      </c>
      <c r="N169" s="24">
        <v>0</v>
      </c>
      <c r="O169" s="24">
        <v>8</v>
      </c>
      <c r="P169" s="25">
        <v>12</v>
      </c>
      <c r="Q169" s="24">
        <v>4</v>
      </c>
      <c r="R169" s="24">
        <v>9</v>
      </c>
      <c r="S169" s="24">
        <v>7</v>
      </c>
      <c r="T169" s="29">
        <v>6.666666666666667</v>
      </c>
      <c r="U169" s="24">
        <v>40</v>
      </c>
      <c r="V169" s="24">
        <v>114</v>
      </c>
      <c r="W169" s="25">
        <v>33.13189494329727</v>
      </c>
      <c r="X169" s="24">
        <v>5</v>
      </c>
      <c r="Y169" s="24">
        <v>14</v>
      </c>
      <c r="Z169" s="24">
        <v>866</v>
      </c>
      <c r="AA169" s="24">
        <v>6</v>
      </c>
      <c r="AB169" s="24">
        <v>26</v>
      </c>
      <c r="AC169" s="25">
        <v>1100</v>
      </c>
      <c r="AD169" s="24">
        <v>42</v>
      </c>
      <c r="AE169" s="24">
        <v>1340</v>
      </c>
      <c r="AF169" s="28">
        <v>33.5</v>
      </c>
      <c r="AG169" s="30" t="s">
        <v>0</v>
      </c>
      <c r="AH169" s="30" t="s">
        <v>0</v>
      </c>
      <c r="AI169" s="29">
        <v>0</v>
      </c>
    </row>
    <row r="170" spans="1:35" ht="15">
      <c r="A170" s="82" t="s">
        <v>177</v>
      </c>
      <c r="B170" s="32">
        <v>10</v>
      </c>
      <c r="C170" s="32">
        <v>11</v>
      </c>
      <c r="D170" s="32">
        <v>5.663982450527855</v>
      </c>
      <c r="E170" s="32">
        <v>0</v>
      </c>
      <c r="F170" s="24">
        <v>20</v>
      </c>
      <c r="G170" s="24">
        <v>84</v>
      </c>
      <c r="H170" s="25">
        <v>998.2839868835977</v>
      </c>
      <c r="I170" s="24">
        <v>4</v>
      </c>
      <c r="J170" s="24">
        <v>39</v>
      </c>
      <c r="K170" s="25">
        <v>6.118171943695445</v>
      </c>
      <c r="L170" s="24">
        <v>5</v>
      </c>
      <c r="M170" s="24">
        <v>0</v>
      </c>
      <c r="N170" s="24">
        <v>19.9</v>
      </c>
      <c r="O170" s="24">
        <v>3</v>
      </c>
      <c r="P170" s="25">
        <v>8</v>
      </c>
      <c r="Q170" s="24">
        <v>5</v>
      </c>
      <c r="R170" s="24">
        <v>5</v>
      </c>
      <c r="S170" s="24">
        <v>6</v>
      </c>
      <c r="T170" s="29">
        <v>5.333333333333333</v>
      </c>
      <c r="U170" s="24">
        <v>22</v>
      </c>
      <c r="V170" s="24">
        <v>228</v>
      </c>
      <c r="W170" s="25">
        <v>62.750770196685366</v>
      </c>
      <c r="X170" s="24">
        <v>5</v>
      </c>
      <c r="Y170" s="24">
        <v>15</v>
      </c>
      <c r="Z170" s="24">
        <v>783</v>
      </c>
      <c r="AA170" s="24">
        <v>7</v>
      </c>
      <c r="AB170" s="24">
        <v>21</v>
      </c>
      <c r="AC170" s="25">
        <v>858</v>
      </c>
      <c r="AD170" s="24">
        <v>39</v>
      </c>
      <c r="AE170" s="24">
        <v>565</v>
      </c>
      <c r="AF170" s="28">
        <v>21.8</v>
      </c>
      <c r="AG170" s="30">
        <v>1.25</v>
      </c>
      <c r="AH170" s="30">
        <v>7.000000000000001</v>
      </c>
      <c r="AI170" s="29">
        <v>52.3005205256535</v>
      </c>
    </row>
    <row r="171" spans="1:35" ht="15">
      <c r="A171" s="82" t="s">
        <v>178</v>
      </c>
      <c r="B171" s="32">
        <v>6</v>
      </c>
      <c r="C171" s="32">
        <v>6</v>
      </c>
      <c r="D171" s="32">
        <v>14.181100834295806</v>
      </c>
      <c r="E171" s="32">
        <v>9.533135607564892</v>
      </c>
      <c r="F171" s="24">
        <v>25</v>
      </c>
      <c r="G171" s="24">
        <v>188</v>
      </c>
      <c r="H171" s="25">
        <v>218.81548775752384</v>
      </c>
      <c r="I171" s="24">
        <v>6</v>
      </c>
      <c r="J171" s="24">
        <v>6</v>
      </c>
      <c r="K171" s="25">
        <v>3.0358598429014156</v>
      </c>
      <c r="L171" s="24">
        <v>5</v>
      </c>
      <c r="M171" s="24">
        <v>42.9</v>
      </c>
      <c r="N171" s="24">
        <v>15.9</v>
      </c>
      <c r="O171" s="24">
        <v>4</v>
      </c>
      <c r="P171" s="25">
        <v>9</v>
      </c>
      <c r="Q171" s="24">
        <v>9</v>
      </c>
      <c r="R171" s="24">
        <v>4</v>
      </c>
      <c r="S171" s="24">
        <v>4</v>
      </c>
      <c r="T171" s="29">
        <v>5.666666666666667</v>
      </c>
      <c r="U171" s="24">
        <v>15</v>
      </c>
      <c r="V171" s="24">
        <v>222.83333333333331</v>
      </c>
      <c r="W171" s="25">
        <v>44.4774682410451</v>
      </c>
      <c r="X171" s="24">
        <v>7</v>
      </c>
      <c r="Y171" s="24">
        <v>14</v>
      </c>
      <c r="Z171" s="24">
        <v>990</v>
      </c>
      <c r="AA171" s="24">
        <v>8</v>
      </c>
      <c r="AB171" s="24">
        <v>15</v>
      </c>
      <c r="AC171" s="25">
        <v>1063</v>
      </c>
      <c r="AD171" s="24">
        <v>35</v>
      </c>
      <c r="AE171" s="24">
        <v>420</v>
      </c>
      <c r="AF171" s="28">
        <v>18.8</v>
      </c>
      <c r="AG171" s="30">
        <v>3.25</v>
      </c>
      <c r="AH171" s="30">
        <v>14.499999999999998</v>
      </c>
      <c r="AI171" s="29">
        <v>20.161358099829886</v>
      </c>
    </row>
    <row r="172" spans="1:35" ht="15">
      <c r="A172" s="82" t="s">
        <v>81</v>
      </c>
      <c r="B172" s="32">
        <v>18</v>
      </c>
      <c r="C172" s="32">
        <v>25</v>
      </c>
      <c r="D172" s="32">
        <v>84.41886185302563</v>
      </c>
      <c r="E172" s="32">
        <v>0</v>
      </c>
      <c r="F172" s="24">
        <v>16</v>
      </c>
      <c r="G172" s="24">
        <v>143</v>
      </c>
      <c r="H172" s="25">
        <v>584.020401484553</v>
      </c>
      <c r="I172" s="24">
        <v>13</v>
      </c>
      <c r="J172" s="24">
        <v>77</v>
      </c>
      <c r="K172" s="25">
        <v>3.541392915303223</v>
      </c>
      <c r="L172" s="24">
        <v>0</v>
      </c>
      <c r="M172" s="24">
        <v>0</v>
      </c>
      <c r="N172" s="24">
        <v>0</v>
      </c>
      <c r="O172" s="24">
        <v>7</v>
      </c>
      <c r="P172" s="25">
        <v>7</v>
      </c>
      <c r="Q172" s="24">
        <v>2</v>
      </c>
      <c r="R172" s="24">
        <v>5</v>
      </c>
      <c r="S172" s="24">
        <v>5</v>
      </c>
      <c r="T172" s="29">
        <v>4</v>
      </c>
      <c r="U172" s="24">
        <v>32</v>
      </c>
      <c r="V172" s="24">
        <v>161</v>
      </c>
      <c r="W172" s="25">
        <v>35.70638072008606</v>
      </c>
      <c r="X172" s="24">
        <v>6</v>
      </c>
      <c r="Y172" s="24">
        <v>37</v>
      </c>
      <c r="Z172" s="24">
        <v>3190</v>
      </c>
      <c r="AA172" s="24">
        <v>7</v>
      </c>
      <c r="AB172" s="24">
        <v>34</v>
      </c>
      <c r="AC172" s="25">
        <v>3390</v>
      </c>
      <c r="AD172" s="24">
        <v>38</v>
      </c>
      <c r="AE172" s="24">
        <v>510</v>
      </c>
      <c r="AF172" s="28">
        <v>44.9</v>
      </c>
      <c r="AG172" s="30">
        <v>2.1666666666666665</v>
      </c>
      <c r="AH172" s="30">
        <v>29.5</v>
      </c>
      <c r="AI172" s="29">
        <v>41.091750503130186</v>
      </c>
    </row>
    <row r="173" spans="1:35" ht="15">
      <c r="A173" s="82" t="s">
        <v>179</v>
      </c>
      <c r="B173" s="32">
        <v>10</v>
      </c>
      <c r="C173" s="32">
        <v>27</v>
      </c>
      <c r="D173" s="32">
        <v>5.844278356397269</v>
      </c>
      <c r="E173" s="32">
        <v>153.48143489370446</v>
      </c>
      <c r="F173" s="24">
        <v>30</v>
      </c>
      <c r="G173" s="24">
        <v>476</v>
      </c>
      <c r="H173" s="25">
        <v>1449.2522530533504</v>
      </c>
      <c r="I173" s="24">
        <v>10</v>
      </c>
      <c r="J173" s="24">
        <v>93</v>
      </c>
      <c r="K173" s="25">
        <v>2.629210034787272</v>
      </c>
      <c r="L173" s="24">
        <v>3</v>
      </c>
      <c r="M173" s="24">
        <v>3</v>
      </c>
      <c r="N173" s="24">
        <v>0</v>
      </c>
      <c r="O173" s="24">
        <v>9</v>
      </c>
      <c r="P173" s="25">
        <v>12</v>
      </c>
      <c r="Q173" s="24">
        <v>5</v>
      </c>
      <c r="R173" s="24">
        <v>2</v>
      </c>
      <c r="S173" s="24">
        <v>7</v>
      </c>
      <c r="T173" s="29">
        <v>4.666666666666667</v>
      </c>
      <c r="U173" s="24">
        <v>147</v>
      </c>
      <c r="V173" s="24">
        <v>736</v>
      </c>
      <c r="W173" s="25">
        <v>57.22782343087458</v>
      </c>
      <c r="X173" s="24">
        <v>6</v>
      </c>
      <c r="Y173" s="24">
        <v>31</v>
      </c>
      <c r="Z173" s="24">
        <v>1230</v>
      </c>
      <c r="AA173" s="24">
        <v>10</v>
      </c>
      <c r="AB173" s="24">
        <v>36</v>
      </c>
      <c r="AC173" s="25">
        <v>1430</v>
      </c>
      <c r="AD173" s="24">
        <v>30</v>
      </c>
      <c r="AE173" s="24">
        <v>345</v>
      </c>
      <c r="AF173" s="28">
        <v>41.5</v>
      </c>
      <c r="AG173" s="30">
        <v>2.92</v>
      </c>
      <c r="AH173" s="30">
        <v>42</v>
      </c>
      <c r="AI173" s="29">
        <v>9.136016488289629</v>
      </c>
    </row>
    <row r="174" spans="1:35" ht="15">
      <c r="A174" s="82" t="s">
        <v>180</v>
      </c>
      <c r="B174" s="32">
        <v>8</v>
      </c>
      <c r="C174" s="32">
        <v>15</v>
      </c>
      <c r="D174" s="32">
        <v>6.189490212208162</v>
      </c>
      <c r="E174" s="32">
        <v>0</v>
      </c>
      <c r="F174" s="24">
        <v>17</v>
      </c>
      <c r="G174" s="24">
        <v>64</v>
      </c>
      <c r="H174" s="25">
        <v>30.654179286107354</v>
      </c>
      <c r="I174" s="24">
        <v>1</v>
      </c>
      <c r="J174" s="24">
        <v>2</v>
      </c>
      <c r="K174" s="25">
        <v>2.002492898792033</v>
      </c>
      <c r="L174" s="24">
        <v>5</v>
      </c>
      <c r="M174" s="24">
        <v>12.6</v>
      </c>
      <c r="N174" s="24">
        <v>7.3</v>
      </c>
      <c r="O174" s="24">
        <v>4</v>
      </c>
      <c r="P174" s="25">
        <v>9</v>
      </c>
      <c r="Q174" s="24">
        <v>4</v>
      </c>
      <c r="R174" s="24">
        <v>7</v>
      </c>
      <c r="S174" s="24">
        <v>2</v>
      </c>
      <c r="T174" s="29">
        <v>4.333333333333333</v>
      </c>
      <c r="U174" s="24">
        <v>14</v>
      </c>
      <c r="V174" s="24">
        <v>12</v>
      </c>
      <c r="W174" s="25">
        <v>14.13876712718834</v>
      </c>
      <c r="X174" s="24">
        <v>4</v>
      </c>
      <c r="Y174" s="24">
        <v>8</v>
      </c>
      <c r="Z174" s="24">
        <v>593</v>
      </c>
      <c r="AA174" s="24">
        <v>5</v>
      </c>
      <c r="AB174" s="24">
        <v>9</v>
      </c>
      <c r="AC174" s="25">
        <v>579</v>
      </c>
      <c r="AD174" s="24">
        <v>49</v>
      </c>
      <c r="AE174" s="24">
        <v>537</v>
      </c>
      <c r="AF174" s="28">
        <v>26.2</v>
      </c>
      <c r="AG174" s="30">
        <v>5.125</v>
      </c>
      <c r="AH174" s="30">
        <v>30</v>
      </c>
      <c r="AI174" s="29">
        <v>10.159126194137627</v>
      </c>
    </row>
    <row r="175" spans="1:35" ht="15">
      <c r="A175" s="82" t="s">
        <v>181</v>
      </c>
      <c r="B175" s="32">
        <v>6</v>
      </c>
      <c r="C175" s="32">
        <v>13</v>
      </c>
      <c r="D175" s="32">
        <v>0.7173402046789417</v>
      </c>
      <c r="E175" s="32">
        <v>0</v>
      </c>
      <c r="F175" s="24">
        <v>11</v>
      </c>
      <c r="G175" s="24">
        <v>95</v>
      </c>
      <c r="H175" s="25">
        <v>69.11728999067327</v>
      </c>
      <c r="I175" s="24">
        <v>2</v>
      </c>
      <c r="J175" s="24">
        <v>8</v>
      </c>
      <c r="K175" s="25">
        <v>4.060172184227775</v>
      </c>
      <c r="L175" s="24">
        <v>6</v>
      </c>
      <c r="M175" s="24">
        <v>100</v>
      </c>
      <c r="N175" s="24">
        <v>0</v>
      </c>
      <c r="O175" s="24">
        <v>9</v>
      </c>
      <c r="P175" s="25">
        <v>15</v>
      </c>
      <c r="Q175" s="24">
        <v>10</v>
      </c>
      <c r="R175" s="24">
        <v>7</v>
      </c>
      <c r="S175" s="24">
        <v>7</v>
      </c>
      <c r="T175" s="29">
        <v>8</v>
      </c>
      <c r="U175" s="24">
        <v>8</v>
      </c>
      <c r="V175" s="24">
        <v>110</v>
      </c>
      <c r="W175" s="25">
        <v>35.91687548499408</v>
      </c>
      <c r="X175" s="24">
        <v>4</v>
      </c>
      <c r="Y175" s="24">
        <v>9</v>
      </c>
      <c r="Z175" s="24">
        <v>1030</v>
      </c>
      <c r="AA175" s="24">
        <v>4</v>
      </c>
      <c r="AB175" s="24">
        <v>8</v>
      </c>
      <c r="AC175" s="25">
        <v>1160</v>
      </c>
      <c r="AD175" s="24">
        <v>30</v>
      </c>
      <c r="AE175" s="24">
        <v>399</v>
      </c>
      <c r="AF175" s="28">
        <v>23.4</v>
      </c>
      <c r="AG175" s="30">
        <v>1</v>
      </c>
      <c r="AH175" s="30">
        <v>6</v>
      </c>
      <c r="AI175" s="29">
        <v>84.22712668053228</v>
      </c>
    </row>
    <row r="176" spans="1:35" ht="15">
      <c r="A176" s="82" t="s">
        <v>182</v>
      </c>
      <c r="B176" s="32">
        <v>6</v>
      </c>
      <c r="C176" s="32">
        <v>6</v>
      </c>
      <c r="D176" s="32">
        <v>0.6918838207678651</v>
      </c>
      <c r="E176" s="32">
        <v>0</v>
      </c>
      <c r="F176" s="24">
        <v>19</v>
      </c>
      <c r="G176" s="24">
        <v>40</v>
      </c>
      <c r="H176" s="25">
        <v>12.687355352234073</v>
      </c>
      <c r="I176" s="24">
        <v>4</v>
      </c>
      <c r="J176" s="24">
        <v>12</v>
      </c>
      <c r="K176" s="25">
        <v>0.455447538880742</v>
      </c>
      <c r="L176" s="24">
        <v>6</v>
      </c>
      <c r="M176" s="24">
        <v>100</v>
      </c>
      <c r="N176" s="24">
        <v>0</v>
      </c>
      <c r="O176" s="24">
        <v>8</v>
      </c>
      <c r="P176" s="25">
        <v>14</v>
      </c>
      <c r="Q176" s="24">
        <v>7</v>
      </c>
      <c r="R176" s="24">
        <v>9</v>
      </c>
      <c r="S176" s="24">
        <v>9</v>
      </c>
      <c r="T176" s="29">
        <v>8.333333333333334</v>
      </c>
      <c r="U176" s="24">
        <v>10</v>
      </c>
      <c r="V176" s="24">
        <v>187</v>
      </c>
      <c r="W176" s="25">
        <v>46.313338906705894</v>
      </c>
      <c r="X176" s="24">
        <v>4</v>
      </c>
      <c r="Y176" s="24">
        <v>6</v>
      </c>
      <c r="Z176" s="24">
        <v>1050</v>
      </c>
      <c r="AA176" s="24">
        <v>5</v>
      </c>
      <c r="AB176" s="24">
        <v>5</v>
      </c>
      <c r="AC176" s="25">
        <v>1315</v>
      </c>
      <c r="AD176" s="24">
        <v>32</v>
      </c>
      <c r="AE176" s="24">
        <v>300</v>
      </c>
      <c r="AF176" s="28">
        <v>14.4</v>
      </c>
      <c r="AG176" s="30">
        <v>1.5</v>
      </c>
      <c r="AH176" s="30">
        <v>7.000000000000001</v>
      </c>
      <c r="AI176" s="29">
        <v>76.68528848230588</v>
      </c>
    </row>
    <row r="177" spans="1:35" ht="15">
      <c r="A177" s="82" t="s">
        <v>82</v>
      </c>
      <c r="B177" s="32">
        <v>11</v>
      </c>
      <c r="C177" s="32">
        <v>65</v>
      </c>
      <c r="D177" s="32">
        <v>39.9793387393024</v>
      </c>
      <c r="E177" s="32">
        <v>0</v>
      </c>
      <c r="F177" s="24">
        <v>30</v>
      </c>
      <c r="G177" s="24">
        <v>234</v>
      </c>
      <c r="H177" s="25">
        <v>87.06357729592669</v>
      </c>
      <c r="I177" s="24">
        <v>9</v>
      </c>
      <c r="J177" s="24">
        <v>66</v>
      </c>
      <c r="K177" s="25">
        <v>7.06153981748517</v>
      </c>
      <c r="L177" s="24">
        <v>6</v>
      </c>
      <c r="M177" s="24">
        <v>97.2</v>
      </c>
      <c r="N177" s="24">
        <v>17.8</v>
      </c>
      <c r="O177" s="24">
        <v>5</v>
      </c>
      <c r="P177" s="25">
        <v>11</v>
      </c>
      <c r="Q177" s="24">
        <v>3</v>
      </c>
      <c r="R177" s="24">
        <v>4</v>
      </c>
      <c r="S177" s="24">
        <v>8</v>
      </c>
      <c r="T177" s="29">
        <v>5</v>
      </c>
      <c r="U177" s="24">
        <v>53</v>
      </c>
      <c r="V177" s="24">
        <v>336</v>
      </c>
      <c r="W177" s="25">
        <v>46.69409869233225</v>
      </c>
      <c r="X177" s="24">
        <v>10</v>
      </c>
      <c r="Y177" s="24">
        <v>19</v>
      </c>
      <c r="Z177" s="24">
        <v>1100</v>
      </c>
      <c r="AA177" s="24">
        <v>10</v>
      </c>
      <c r="AB177" s="24">
        <v>22</v>
      </c>
      <c r="AC177" s="25">
        <v>1330</v>
      </c>
      <c r="AD177" s="24">
        <v>40</v>
      </c>
      <c r="AE177" s="24">
        <v>720</v>
      </c>
      <c r="AF177" s="28">
        <v>19</v>
      </c>
      <c r="AG177" s="30">
        <v>2.0833333333333335</v>
      </c>
      <c r="AH177" s="30">
        <v>7.000000000000001</v>
      </c>
      <c r="AI177" s="29">
        <v>42.99502316659125</v>
      </c>
    </row>
    <row r="178" spans="1:35" ht="15">
      <c r="A178" s="82" t="s">
        <v>183</v>
      </c>
      <c r="B178" s="32">
        <v>7</v>
      </c>
      <c r="C178" s="32">
        <v>15</v>
      </c>
      <c r="D178" s="32">
        <v>11.151264817514102</v>
      </c>
      <c r="E178" s="32">
        <v>13.809363437269853</v>
      </c>
      <c r="F178" s="24">
        <v>26</v>
      </c>
      <c r="G178" s="24">
        <v>260</v>
      </c>
      <c r="H178" s="25">
        <v>74.7683262845564</v>
      </c>
      <c r="I178" s="24">
        <v>12</v>
      </c>
      <c r="J178" s="24">
        <v>78</v>
      </c>
      <c r="K178" s="25">
        <v>1.5213176329474911</v>
      </c>
      <c r="L178" s="24">
        <v>3</v>
      </c>
      <c r="M178" s="24">
        <v>2.1</v>
      </c>
      <c r="N178" s="24">
        <v>2.6</v>
      </c>
      <c r="O178" s="24">
        <v>2</v>
      </c>
      <c r="P178" s="25">
        <v>5</v>
      </c>
      <c r="Q178" s="24">
        <v>4</v>
      </c>
      <c r="R178" s="24">
        <v>6</v>
      </c>
      <c r="S178" s="24">
        <v>3</v>
      </c>
      <c r="T178" s="29">
        <v>4.333333333333333</v>
      </c>
      <c r="U178" s="24">
        <v>106</v>
      </c>
      <c r="V178" s="24">
        <v>356</v>
      </c>
      <c r="W178" s="25">
        <v>94.88312378454864</v>
      </c>
      <c r="X178" s="24">
        <v>7</v>
      </c>
      <c r="Y178" s="24">
        <v>71</v>
      </c>
      <c r="Z178" s="24">
        <v>3100</v>
      </c>
      <c r="AA178" s="24">
        <v>11</v>
      </c>
      <c r="AB178" s="24">
        <v>92</v>
      </c>
      <c r="AC178" s="25">
        <v>4600</v>
      </c>
      <c r="AD178" s="24">
        <v>42</v>
      </c>
      <c r="AE178" s="24">
        <v>195</v>
      </c>
      <c r="AF178" s="28">
        <v>22.2</v>
      </c>
      <c r="AG178" s="30">
        <v>4</v>
      </c>
      <c r="AH178" s="30">
        <v>10</v>
      </c>
      <c r="AI178" s="29">
        <v>18.66029520838934</v>
      </c>
    </row>
    <row r="179" spans="1:35" ht="15">
      <c r="A179" s="82" t="s">
        <v>83</v>
      </c>
      <c r="B179" s="32">
        <v>8</v>
      </c>
      <c r="C179" s="32">
        <v>39</v>
      </c>
      <c r="D179" s="32">
        <v>42.02072780814772</v>
      </c>
      <c r="E179" s="32">
        <v>0</v>
      </c>
      <c r="F179" s="24">
        <v>7</v>
      </c>
      <c r="G179" s="24">
        <v>51</v>
      </c>
      <c r="H179" s="25">
        <v>273.5448852253459</v>
      </c>
      <c r="I179" s="24">
        <v>2</v>
      </c>
      <c r="J179" s="24">
        <v>188</v>
      </c>
      <c r="K179" s="25">
        <v>7.000000000000001</v>
      </c>
      <c r="L179" s="24">
        <v>0</v>
      </c>
      <c r="M179" s="24">
        <v>0</v>
      </c>
      <c r="N179" s="24">
        <v>0</v>
      </c>
      <c r="O179" s="24">
        <v>9</v>
      </c>
      <c r="P179" s="25">
        <v>9</v>
      </c>
      <c r="Q179" s="24">
        <v>5</v>
      </c>
      <c r="R179" s="24">
        <v>6</v>
      </c>
      <c r="S179" s="24">
        <v>5</v>
      </c>
      <c r="T179" s="29">
        <v>5.333333333333333</v>
      </c>
      <c r="U179" s="24">
        <v>31</v>
      </c>
      <c r="V179" s="24">
        <v>120</v>
      </c>
      <c r="W179" s="25">
        <v>8.411253739397308</v>
      </c>
      <c r="X179" s="24">
        <v>7</v>
      </c>
      <c r="Y179" s="24">
        <v>26</v>
      </c>
      <c r="Z179" s="24">
        <v>1497</v>
      </c>
      <c r="AA179" s="24">
        <v>9</v>
      </c>
      <c r="AB179" s="24">
        <v>30</v>
      </c>
      <c r="AC179" s="25">
        <v>1392</v>
      </c>
      <c r="AD179" s="24">
        <v>30</v>
      </c>
      <c r="AE179" s="24">
        <v>430</v>
      </c>
      <c r="AF179" s="28">
        <v>74.7</v>
      </c>
      <c r="AG179" s="30">
        <v>2.5833333333333335</v>
      </c>
      <c r="AH179" s="30">
        <v>38</v>
      </c>
      <c r="AI179" s="29">
        <v>41.212214957822425</v>
      </c>
    </row>
    <row r="180" spans="1:35" ht="15">
      <c r="A180" s="82" t="s">
        <v>184</v>
      </c>
      <c r="B180" s="32">
        <v>16</v>
      </c>
      <c r="C180" s="32">
        <v>141</v>
      </c>
      <c r="D180" s="32">
        <v>24.01803573301161</v>
      </c>
      <c r="E180" s="32">
        <v>0</v>
      </c>
      <c r="F180" s="24">
        <v>11</v>
      </c>
      <c r="G180" s="24">
        <v>395</v>
      </c>
      <c r="H180" s="25">
        <v>232.98487371172996</v>
      </c>
      <c r="I180" s="24">
        <v>8</v>
      </c>
      <c r="J180" s="24">
        <v>47</v>
      </c>
      <c r="K180" s="25">
        <v>2.1595841503540543</v>
      </c>
      <c r="L180" s="24">
        <v>0</v>
      </c>
      <c r="M180" s="24">
        <v>0</v>
      </c>
      <c r="N180" s="24">
        <v>0</v>
      </c>
      <c r="O180" s="24">
        <v>2</v>
      </c>
      <c r="P180" s="25">
        <v>2</v>
      </c>
      <c r="Q180" s="24">
        <v>3</v>
      </c>
      <c r="R180" s="24">
        <v>2</v>
      </c>
      <c r="S180" s="24">
        <v>2</v>
      </c>
      <c r="T180" s="29">
        <v>2.3333333333333335</v>
      </c>
      <c r="U180" s="24">
        <v>71</v>
      </c>
      <c r="V180" s="24">
        <v>864</v>
      </c>
      <c r="W180" s="25">
        <v>61.075535242390025</v>
      </c>
      <c r="X180" s="24">
        <v>8</v>
      </c>
      <c r="Y180" s="24">
        <v>49</v>
      </c>
      <c r="Z180" s="24">
        <v>2590</v>
      </c>
      <c r="AA180" s="24">
        <v>9</v>
      </c>
      <c r="AB180" s="24">
        <v>71</v>
      </c>
      <c r="AC180" s="25">
        <v>2868</v>
      </c>
      <c r="AD180" s="24">
        <v>29</v>
      </c>
      <c r="AE180" s="24">
        <v>510</v>
      </c>
      <c r="AF180" s="28">
        <v>43.7</v>
      </c>
      <c r="AG180" s="30">
        <v>4</v>
      </c>
      <c r="AH180" s="30">
        <v>38</v>
      </c>
      <c r="AI180" s="29">
        <v>5.952609288564461</v>
      </c>
    </row>
    <row r="181" spans="1:35" ht="15">
      <c r="A181" s="82" t="s">
        <v>185</v>
      </c>
      <c r="B181" s="32">
        <v>11</v>
      </c>
      <c r="C181" s="32">
        <v>50</v>
      </c>
      <c r="D181" s="32">
        <v>13.28544481590064</v>
      </c>
      <c r="E181" s="32">
        <v>0</v>
      </c>
      <c r="F181" s="24">
        <v>13</v>
      </c>
      <c r="G181" s="24">
        <v>194</v>
      </c>
      <c r="H181" s="25">
        <v>248.13539739958475</v>
      </c>
      <c r="I181" s="24">
        <v>4</v>
      </c>
      <c r="J181" s="24">
        <v>57</v>
      </c>
      <c r="K181" s="25">
        <v>1.1238570574456332</v>
      </c>
      <c r="L181" s="24">
        <v>4</v>
      </c>
      <c r="M181" s="24">
        <v>0</v>
      </c>
      <c r="N181" s="24">
        <v>19</v>
      </c>
      <c r="O181" s="24">
        <v>8</v>
      </c>
      <c r="P181" s="25">
        <v>12</v>
      </c>
      <c r="Q181" s="24">
        <v>6</v>
      </c>
      <c r="R181" s="24">
        <v>0</v>
      </c>
      <c r="S181" s="24">
        <v>2</v>
      </c>
      <c r="T181" s="29">
        <v>2.6666666666666665</v>
      </c>
      <c r="U181" s="24">
        <v>32</v>
      </c>
      <c r="V181" s="24">
        <v>1050</v>
      </c>
      <c r="W181" s="25">
        <v>40.08034167455165</v>
      </c>
      <c r="X181" s="24">
        <v>6</v>
      </c>
      <c r="Y181" s="24">
        <v>22</v>
      </c>
      <c r="Z181" s="24">
        <v>756</v>
      </c>
      <c r="AA181" s="24">
        <v>8</v>
      </c>
      <c r="AB181" s="24">
        <v>21</v>
      </c>
      <c r="AC181" s="25">
        <v>940</v>
      </c>
      <c r="AD181" s="24">
        <v>34</v>
      </c>
      <c r="AE181" s="24">
        <v>295</v>
      </c>
      <c r="AF181" s="28">
        <v>28.5</v>
      </c>
      <c r="AG181" s="30">
        <v>5</v>
      </c>
      <c r="AH181" s="30">
        <v>14.499999999999998</v>
      </c>
      <c r="AI181" s="29">
        <v>17.95421786579936</v>
      </c>
    </row>
    <row r="182" spans="1:35" ht="15">
      <c r="A182" s="82" t="s">
        <v>186</v>
      </c>
      <c r="B182" s="32">
        <v>11</v>
      </c>
      <c r="C182" s="32">
        <v>49</v>
      </c>
      <c r="D182" s="32">
        <v>54.95007805493739</v>
      </c>
      <c r="E182" s="32">
        <v>220.44437340153453</v>
      </c>
      <c r="F182" s="24">
        <v>21</v>
      </c>
      <c r="G182" s="24">
        <v>199</v>
      </c>
      <c r="H182" s="25">
        <v>1110.592994984555</v>
      </c>
      <c r="I182" s="24">
        <v>7</v>
      </c>
      <c r="J182" s="24">
        <v>47</v>
      </c>
      <c r="K182" s="25">
        <v>0.7352941176470589</v>
      </c>
      <c r="L182" s="24">
        <v>3</v>
      </c>
      <c r="M182" s="24">
        <v>0</v>
      </c>
      <c r="N182" s="24">
        <v>6.5</v>
      </c>
      <c r="O182" s="24">
        <v>0</v>
      </c>
      <c r="P182" s="25">
        <v>3</v>
      </c>
      <c r="Q182" s="24">
        <v>6</v>
      </c>
      <c r="R182" s="24">
        <v>5</v>
      </c>
      <c r="S182" s="24">
        <v>7</v>
      </c>
      <c r="T182" s="29">
        <v>6</v>
      </c>
      <c r="U182" s="24">
        <v>27</v>
      </c>
      <c r="V182" s="24">
        <v>154</v>
      </c>
      <c r="W182" s="25">
        <v>16.797065915971896</v>
      </c>
      <c r="X182" s="24">
        <v>6</v>
      </c>
      <c r="Y182" s="24">
        <v>25</v>
      </c>
      <c r="Z182" s="24">
        <v>835</v>
      </c>
      <c r="AA182" s="24">
        <v>6</v>
      </c>
      <c r="AB182" s="24">
        <v>40</v>
      </c>
      <c r="AC182" s="25">
        <v>1225</v>
      </c>
      <c r="AD182" s="24">
        <v>44</v>
      </c>
      <c r="AE182" s="24">
        <v>600</v>
      </c>
      <c r="AF182" s="28">
        <v>21.2</v>
      </c>
      <c r="AG182" s="30" t="s">
        <v>0</v>
      </c>
      <c r="AH182" s="30" t="s">
        <v>0</v>
      </c>
      <c r="AI182" s="29">
        <v>0</v>
      </c>
    </row>
    <row r="183" spans="1:35" ht="15">
      <c r="A183" s="82" t="s">
        <v>187</v>
      </c>
      <c r="B183" s="32">
        <v>6</v>
      </c>
      <c r="C183" s="32">
        <v>12</v>
      </c>
      <c r="D183" s="32">
        <v>82.95254970355252</v>
      </c>
      <c r="E183" s="32">
        <v>0</v>
      </c>
      <c r="F183" s="24">
        <v>15</v>
      </c>
      <c r="G183" s="24">
        <v>107</v>
      </c>
      <c r="H183" s="25">
        <v>144.1413912971044</v>
      </c>
      <c r="I183" s="24">
        <v>6</v>
      </c>
      <c r="J183" s="24">
        <v>19</v>
      </c>
      <c r="K183" s="25">
        <v>3.841152213102252</v>
      </c>
      <c r="L183" s="24">
        <v>2</v>
      </c>
      <c r="M183" s="24">
        <v>0</v>
      </c>
      <c r="N183" s="24">
        <v>0.2</v>
      </c>
      <c r="O183" s="24">
        <v>2</v>
      </c>
      <c r="P183" s="25">
        <v>4</v>
      </c>
      <c r="Q183" s="24">
        <v>6</v>
      </c>
      <c r="R183" s="24">
        <v>4</v>
      </c>
      <c r="S183" s="24">
        <v>2</v>
      </c>
      <c r="T183" s="29">
        <v>4</v>
      </c>
      <c r="U183" s="24">
        <v>44</v>
      </c>
      <c r="V183" s="24">
        <v>248</v>
      </c>
      <c r="W183" s="25">
        <v>47.80107985748977</v>
      </c>
      <c r="X183" s="24">
        <v>6</v>
      </c>
      <c r="Y183" s="24">
        <v>27</v>
      </c>
      <c r="Z183" s="24">
        <v>1129</v>
      </c>
      <c r="AA183" s="24">
        <v>9</v>
      </c>
      <c r="AB183" s="24">
        <v>25</v>
      </c>
      <c r="AC183" s="25">
        <v>1475</v>
      </c>
      <c r="AD183" s="24">
        <v>36</v>
      </c>
      <c r="AE183" s="24">
        <v>520</v>
      </c>
      <c r="AF183" s="28">
        <v>16.5</v>
      </c>
      <c r="AG183" s="30">
        <v>3</v>
      </c>
      <c r="AH183" s="30">
        <v>8</v>
      </c>
      <c r="AI183" s="29">
        <v>28.605651015926657</v>
      </c>
    </row>
    <row r="184" spans="1:35" ht="15">
      <c r="A184" s="82" t="s">
        <v>84</v>
      </c>
      <c r="B184" s="26">
        <v>6</v>
      </c>
      <c r="C184" s="26">
        <v>18</v>
      </c>
      <c r="D184" s="26">
        <v>28.372942419530837</v>
      </c>
      <c r="E184" s="26">
        <v>1.2972855459733983</v>
      </c>
      <c r="F184" s="24">
        <v>17</v>
      </c>
      <c r="G184" s="24">
        <v>254</v>
      </c>
      <c r="H184" s="25">
        <v>912.721243464838</v>
      </c>
      <c r="I184" s="24">
        <v>6</v>
      </c>
      <c r="J184" s="24">
        <v>39</v>
      </c>
      <c r="K184" s="25">
        <v>6.577837132758402</v>
      </c>
      <c r="L184" s="24">
        <v>3</v>
      </c>
      <c r="M184" s="24">
        <v>0.4</v>
      </c>
      <c r="N184" s="24">
        <v>0</v>
      </c>
      <c r="O184" s="24">
        <v>9</v>
      </c>
      <c r="P184" s="25">
        <v>12</v>
      </c>
      <c r="Q184" s="24">
        <v>3</v>
      </c>
      <c r="R184" s="24">
        <v>6</v>
      </c>
      <c r="S184" s="24">
        <v>7</v>
      </c>
      <c r="T184" s="29">
        <v>5.333333333333333</v>
      </c>
      <c r="U184" s="24">
        <v>37</v>
      </c>
      <c r="V184" s="24">
        <v>131.5</v>
      </c>
      <c r="W184" s="25">
        <v>16.077374095105203</v>
      </c>
      <c r="X184" s="24">
        <v>6</v>
      </c>
      <c r="Y184" s="24">
        <v>53</v>
      </c>
      <c r="Z184" s="24">
        <v>2664</v>
      </c>
      <c r="AA184" s="24">
        <v>9</v>
      </c>
      <c r="AB184" s="24">
        <v>64</v>
      </c>
      <c r="AC184" s="25">
        <v>3335</v>
      </c>
      <c r="AD184" s="24">
        <v>35</v>
      </c>
      <c r="AE184" s="24">
        <v>471</v>
      </c>
      <c r="AF184" s="28">
        <v>38.7</v>
      </c>
      <c r="AG184" s="30">
        <v>2.7</v>
      </c>
      <c r="AH184" s="30">
        <v>9</v>
      </c>
      <c r="AI184" s="29">
        <v>30.186394734739682</v>
      </c>
    </row>
    <row r="185" spans="1:35" ht="15">
      <c r="A185" s="82" t="s">
        <v>85</v>
      </c>
      <c r="B185" s="33">
        <v>10</v>
      </c>
      <c r="C185" s="33">
        <v>96</v>
      </c>
      <c r="D185" s="33">
        <v>499.4731296101159</v>
      </c>
      <c r="E185" s="33">
        <v>0</v>
      </c>
      <c r="F185" s="34">
        <v>19</v>
      </c>
      <c r="G185" s="34">
        <v>1426</v>
      </c>
      <c r="H185" s="35">
        <v>24468.282402528977</v>
      </c>
      <c r="I185" s="34">
        <v>5</v>
      </c>
      <c r="J185" s="34">
        <v>31</v>
      </c>
      <c r="K185" s="35">
        <v>10.089230769230769</v>
      </c>
      <c r="L185" s="34">
        <v>0</v>
      </c>
      <c r="M185" s="34">
        <v>0</v>
      </c>
      <c r="N185" s="34">
        <v>0</v>
      </c>
      <c r="O185" s="34">
        <v>7</v>
      </c>
      <c r="P185" s="35">
        <v>7</v>
      </c>
      <c r="Q185" s="34">
        <v>8</v>
      </c>
      <c r="R185" s="34">
        <v>1</v>
      </c>
      <c r="S185" s="34">
        <v>4</v>
      </c>
      <c r="T185" s="36">
        <v>4.333333333333333</v>
      </c>
      <c r="U185" s="34">
        <v>51</v>
      </c>
      <c r="V185" s="34">
        <v>270</v>
      </c>
      <c r="W185" s="35">
        <v>39.38682758216736</v>
      </c>
      <c r="X185" s="34">
        <v>7</v>
      </c>
      <c r="Y185" s="34">
        <v>53</v>
      </c>
      <c r="Z185" s="34">
        <v>3280</v>
      </c>
      <c r="AA185" s="34">
        <v>9</v>
      </c>
      <c r="AB185" s="34">
        <v>73</v>
      </c>
      <c r="AC185" s="35">
        <v>5101</v>
      </c>
      <c r="AD185" s="34">
        <v>38</v>
      </c>
      <c r="AE185" s="34">
        <v>410</v>
      </c>
      <c r="AF185" s="37">
        <v>32</v>
      </c>
      <c r="AG185" s="38">
        <v>3.3333333333333335</v>
      </c>
      <c r="AH185" s="38">
        <v>22</v>
      </c>
      <c r="AI185" s="36">
        <v>0.04990024013548377</v>
      </c>
    </row>
  </sheetData>
  <sheetProtection/>
  <mergeCells count="9">
    <mergeCell ref="X1:AC1"/>
    <mergeCell ref="AD1:AF1"/>
    <mergeCell ref="AG1:AI1"/>
    <mergeCell ref="L1:P1"/>
    <mergeCell ref="B1:E1"/>
    <mergeCell ref="F1:H1"/>
    <mergeCell ref="I1:K1"/>
    <mergeCell ref="Q1:T1"/>
    <mergeCell ref="U1:W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wb231411</dc:creator>
  <cp:keywords/>
  <dc:description/>
  <cp:lastModifiedBy>wb249358</cp:lastModifiedBy>
  <dcterms:created xsi:type="dcterms:W3CDTF">2010-06-08T21:46:51Z</dcterms:created>
  <dcterms:modified xsi:type="dcterms:W3CDTF">2011-04-25T19:26:17Z</dcterms:modified>
  <cp:category/>
  <cp:version/>
  <cp:contentType/>
  <cp:contentStatus/>
</cp:coreProperties>
</file>